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heckCompatibility="1" autoCompressPictures="0"/>
  <mc:AlternateContent xmlns:mc="http://schemas.openxmlformats.org/markup-compatibility/2006">
    <mc:Choice Requires="x15">
      <x15ac:absPath xmlns:x15ac="http://schemas.microsoft.com/office/spreadsheetml/2010/11/ac" url="Z:\Favorites\2020 Plan Review\Rate Sheets\"/>
    </mc:Choice>
  </mc:AlternateContent>
  <xr:revisionPtr revIDLastSave="0" documentId="8_{E625919E-E2A3-448F-AFAF-DF687D8FA3F3}" xr6:coauthVersionLast="41" xr6:coauthVersionMax="41" xr10:uidLastSave="{00000000-0000-0000-0000-000000000000}"/>
  <bookViews>
    <workbookView xWindow="-120" yWindow="-120" windowWidth="24240" windowHeight="13140" activeTab="1" xr2:uid="{00000000-000D-0000-FFFF-FFFF00000000}"/>
  </bookViews>
  <sheets>
    <sheet name="Individual Plan Rates by age" sheetId="10" r:id="rId1"/>
    <sheet name="SHOPPlanRates By Quarter" sheetId="4" r:id="rId2"/>
    <sheet name="SHOPPlanRates Approved" sheetId="3" r:id="rId3"/>
    <sheet name="AgeFactors" sheetId="2" r:id="rId4"/>
    <sheet name="ToDo" sheetId="5" r:id="rId5"/>
    <sheet name="Sheet1" sheetId="11" state="hidden" r:id="rId6"/>
  </sheets>
  <definedNames>
    <definedName name="agefactors">AgeFactors!$A$2:$B$101</definedName>
    <definedName name="parent1">#REF!</definedName>
    <definedName name="parent2">#REF!</definedName>
    <definedName name="_xlnm.Print_Area" localSheetId="2">'SHOPPlanRates Approved'!$B$1:$R$62</definedName>
    <definedName name="_xlnm.Print_Area" localSheetId="1">'SHOPPlanRates By Quarter'!$A$1:$T$57</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4" l="1"/>
  <c r="U15" i="10" l="1"/>
  <c r="T15" i="10"/>
  <c r="C57" i="10" l="1"/>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3" i="10"/>
  <c r="C12" i="10"/>
  <c r="C11" i="10"/>
  <c r="C10" i="10"/>
  <c r="C9" i="10"/>
  <c r="C8" i="10"/>
  <c r="C7" i="10"/>
  <c r="X19" i="4"/>
  <c r="Y19" i="4"/>
  <c r="W25" i="4"/>
  <c r="W21" i="4"/>
  <c r="W20" i="4"/>
  <c r="W22" i="4"/>
  <c r="W23" i="4"/>
  <c r="W24" i="4"/>
  <c r="W26" i="4"/>
  <c r="W27" i="4"/>
  <c r="W28" i="4"/>
  <c r="W29" i="4"/>
  <c r="W30" i="4"/>
  <c r="W31" i="4"/>
  <c r="H46"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3" i="10"/>
  <c r="U12" i="10"/>
  <c r="U11" i="10"/>
  <c r="U10" i="10"/>
  <c r="U9" i="10"/>
  <c r="U8" i="10"/>
  <c r="U7"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3" i="10"/>
  <c r="S12" i="10"/>
  <c r="S11" i="10"/>
  <c r="S10" i="10"/>
  <c r="S9" i="10"/>
  <c r="S8" i="10"/>
  <c r="S7"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3" i="10"/>
  <c r="Q12" i="10"/>
  <c r="Q11" i="10"/>
  <c r="Q10" i="10"/>
  <c r="Q9" i="10"/>
  <c r="Q8" i="10"/>
  <c r="Q7"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3" i="10"/>
  <c r="K12" i="10"/>
  <c r="K11" i="10"/>
  <c r="K10" i="10"/>
  <c r="K9" i="10"/>
  <c r="K8" i="10"/>
  <c r="K7"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3" i="10"/>
  <c r="N12" i="10"/>
  <c r="N11" i="10"/>
  <c r="N10" i="10"/>
  <c r="N9" i="10"/>
  <c r="N8" i="10"/>
  <c r="N7"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3" i="10"/>
  <c r="J12" i="10"/>
  <c r="J11" i="10"/>
  <c r="J10" i="10"/>
  <c r="J9" i="10"/>
  <c r="J8" i="10"/>
  <c r="J7"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3" i="10"/>
  <c r="E12" i="10"/>
  <c r="E11" i="10"/>
  <c r="E10" i="10"/>
  <c r="E9" i="10"/>
  <c r="E8" i="10"/>
  <c r="E7"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3" i="10"/>
  <c r="I12" i="10"/>
  <c r="I11" i="10"/>
  <c r="I10" i="10"/>
  <c r="I9" i="10"/>
  <c r="I8" i="10"/>
  <c r="I7" i="10"/>
  <c r="T57" i="10"/>
  <c r="T56" i="10"/>
  <c r="T55" i="10"/>
  <c r="T54" i="10"/>
  <c r="T53" i="10"/>
  <c r="T52" i="10"/>
  <c r="T51" i="10"/>
  <c r="T50" i="10"/>
  <c r="T49" i="10"/>
  <c r="T48" i="10"/>
  <c r="T47" i="10"/>
  <c r="T46" i="10"/>
  <c r="T45" i="10"/>
  <c r="T44" i="10"/>
  <c r="T43" i="10"/>
  <c r="T42" i="10"/>
  <c r="T41" i="10"/>
  <c r="T40" i="10"/>
  <c r="T39" i="10"/>
  <c r="T38" i="10"/>
  <c r="T37" i="10"/>
  <c r="T36" i="10"/>
  <c r="T35" i="10"/>
  <c r="T34" i="10"/>
  <c r="T33" i="10"/>
  <c r="T32" i="10"/>
  <c r="T31" i="10"/>
  <c r="T30" i="10"/>
  <c r="T29" i="10"/>
  <c r="T28" i="10"/>
  <c r="T27" i="10"/>
  <c r="T26" i="10"/>
  <c r="T25" i="10"/>
  <c r="T24" i="10"/>
  <c r="T23" i="10"/>
  <c r="T22" i="10"/>
  <c r="T21" i="10"/>
  <c r="T20" i="10"/>
  <c r="T19" i="10"/>
  <c r="T18" i="10"/>
  <c r="T17" i="10"/>
  <c r="T16" i="10"/>
  <c r="T13" i="10"/>
  <c r="T12" i="10"/>
  <c r="T11" i="10"/>
  <c r="T10" i="10"/>
  <c r="T9" i="10"/>
  <c r="T8" i="10"/>
  <c r="T7" i="10"/>
  <c r="D13" i="10"/>
  <c r="H57" i="10"/>
  <c r="H56" i="10"/>
  <c r="H55" i="10"/>
  <c r="H54" i="10"/>
  <c r="H53" i="10"/>
  <c r="H52" i="10"/>
  <c r="H51" i="10"/>
  <c r="H50" i="10"/>
  <c r="H49" i="10"/>
  <c r="H48" i="10"/>
  <c r="H47"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3" i="10"/>
  <c r="H12" i="10"/>
  <c r="H11" i="10"/>
  <c r="H10" i="10"/>
  <c r="H9" i="10"/>
  <c r="H8" i="10"/>
  <c r="H7" i="10"/>
  <c r="O7" i="10"/>
  <c r="M7"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8" i="10"/>
  <c r="O9" i="10"/>
  <c r="O10" i="10"/>
  <c r="O11" i="10"/>
  <c r="O12" i="10"/>
  <c r="O13" i="10"/>
  <c r="P9" i="10"/>
  <c r="P8" i="10"/>
  <c r="P7" i="10"/>
  <c r="R7" i="10"/>
  <c r="R8" i="10"/>
  <c r="R9" i="10"/>
  <c r="P10" i="10"/>
  <c r="R10" i="10"/>
  <c r="P11" i="10"/>
  <c r="R11" i="10"/>
  <c r="P12" i="10"/>
  <c r="R12" i="10"/>
  <c r="G8" i="10"/>
  <c r="L8" i="10"/>
  <c r="M8" i="10"/>
  <c r="G9" i="10"/>
  <c r="L9" i="10"/>
  <c r="M9" i="10"/>
  <c r="G10" i="10"/>
  <c r="L10" i="10"/>
  <c r="M10" i="10"/>
  <c r="G11" i="10"/>
  <c r="L11" i="10"/>
  <c r="M11" i="10"/>
  <c r="G12" i="10"/>
  <c r="L12" i="10"/>
  <c r="M12" i="10"/>
  <c r="G13" i="10"/>
  <c r="L13" i="10"/>
  <c r="M13" i="10"/>
  <c r="L7" i="10"/>
  <c r="F7" i="10"/>
  <c r="G7" i="10"/>
  <c r="F8" i="10"/>
  <c r="F9" i="10"/>
  <c r="F10" i="10"/>
  <c r="F11" i="10"/>
  <c r="F12" i="10"/>
  <c r="F13" i="10"/>
  <c r="D8" i="10"/>
  <c r="D9" i="10"/>
  <c r="D10" i="10"/>
  <c r="D11" i="10"/>
  <c r="D12" i="10"/>
  <c r="D7" i="10"/>
  <c r="D15" i="10"/>
  <c r="D20" i="10"/>
  <c r="D16" i="10"/>
  <c r="D17" i="10"/>
  <c r="D18" i="10"/>
  <c r="D19"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M2" i="4"/>
  <c r="G50" i="10"/>
  <c r="G51" i="10"/>
  <c r="G52" i="10"/>
  <c r="G53" i="10"/>
  <c r="G54" i="10"/>
  <c r="G55" i="10"/>
  <c r="G56" i="10"/>
  <c r="G57" i="10"/>
  <c r="G39" i="10"/>
  <c r="G40" i="10"/>
  <c r="G41" i="10"/>
  <c r="G42" i="10"/>
  <c r="G43" i="10"/>
  <c r="G44" i="10"/>
  <c r="G45" i="10"/>
  <c r="G46" i="10"/>
  <c r="G47" i="10"/>
  <c r="G48" i="10"/>
  <c r="G49" i="10"/>
  <c r="G27" i="10"/>
  <c r="G28" i="10"/>
  <c r="G29" i="10"/>
  <c r="G30" i="10"/>
  <c r="G31" i="10"/>
  <c r="G32" i="10"/>
  <c r="G33" i="10"/>
  <c r="G34" i="10"/>
  <c r="G35" i="10"/>
  <c r="G36" i="10"/>
  <c r="G37" i="10"/>
  <c r="G38" i="10"/>
  <c r="G15" i="10"/>
  <c r="G16" i="10"/>
  <c r="G17" i="10"/>
  <c r="G18" i="10"/>
  <c r="G19" i="10"/>
  <c r="G20" i="10"/>
  <c r="G21" i="10"/>
  <c r="G22" i="10"/>
  <c r="G23" i="10"/>
  <c r="G24" i="10"/>
  <c r="G25" i="10"/>
  <c r="G26" i="10"/>
  <c r="F15" i="10"/>
  <c r="L15" i="10"/>
  <c r="M15" i="10"/>
  <c r="P15" i="10"/>
  <c r="R15" i="10"/>
  <c r="F16" i="10"/>
  <c r="L16" i="10"/>
  <c r="M16" i="10"/>
  <c r="P16" i="10"/>
  <c r="R16" i="10"/>
  <c r="F17" i="10"/>
  <c r="L17" i="10"/>
  <c r="M17" i="10"/>
  <c r="P17" i="10"/>
  <c r="R17" i="10"/>
  <c r="M1" i="4"/>
  <c r="P18" i="10"/>
  <c r="R57" i="10"/>
  <c r="P57" i="10"/>
  <c r="M57" i="10"/>
  <c r="L57" i="10"/>
  <c r="F57" i="10"/>
  <c r="R56" i="10"/>
  <c r="P56" i="10"/>
  <c r="M56" i="10"/>
  <c r="L56" i="10"/>
  <c r="F56" i="10"/>
  <c r="R55" i="10"/>
  <c r="P55" i="10"/>
  <c r="M55" i="10"/>
  <c r="L55" i="10"/>
  <c r="F55" i="10"/>
  <c r="R54" i="10"/>
  <c r="P54" i="10"/>
  <c r="M54" i="10"/>
  <c r="L54" i="10"/>
  <c r="F54" i="10"/>
  <c r="R53" i="10"/>
  <c r="P53" i="10"/>
  <c r="M53" i="10"/>
  <c r="L53" i="10"/>
  <c r="F53" i="10"/>
  <c r="R52" i="10"/>
  <c r="P52" i="10"/>
  <c r="M52" i="10"/>
  <c r="L52" i="10"/>
  <c r="F52" i="10"/>
  <c r="R51" i="10"/>
  <c r="P51" i="10"/>
  <c r="M51" i="10"/>
  <c r="L51" i="10"/>
  <c r="F51" i="10"/>
  <c r="R50" i="10"/>
  <c r="P50" i="10"/>
  <c r="M50" i="10"/>
  <c r="L50" i="10"/>
  <c r="F50" i="10"/>
  <c r="R49" i="10"/>
  <c r="P49" i="10"/>
  <c r="M49" i="10"/>
  <c r="L49" i="10"/>
  <c r="F49" i="10"/>
  <c r="R48" i="10"/>
  <c r="P48" i="10"/>
  <c r="M48" i="10"/>
  <c r="L48" i="10"/>
  <c r="F48" i="10"/>
  <c r="R47" i="10"/>
  <c r="P47" i="10"/>
  <c r="M47" i="10"/>
  <c r="L47" i="10"/>
  <c r="F47" i="10"/>
  <c r="R46" i="10"/>
  <c r="P46" i="10"/>
  <c r="M46" i="10"/>
  <c r="L46" i="10"/>
  <c r="F46" i="10"/>
  <c r="R45" i="10"/>
  <c r="P45" i="10"/>
  <c r="M45" i="10"/>
  <c r="L45" i="10"/>
  <c r="F45" i="10"/>
  <c r="R44" i="10"/>
  <c r="P44" i="10"/>
  <c r="M44" i="10"/>
  <c r="L44" i="10"/>
  <c r="F44" i="10"/>
  <c r="R43" i="10"/>
  <c r="P43" i="10"/>
  <c r="M43" i="10"/>
  <c r="L43" i="10"/>
  <c r="F43" i="10"/>
  <c r="R42" i="10"/>
  <c r="P42" i="10"/>
  <c r="M42" i="10"/>
  <c r="L42" i="10"/>
  <c r="F42" i="10"/>
  <c r="R41" i="10"/>
  <c r="P41" i="10"/>
  <c r="M41" i="10"/>
  <c r="L41" i="10"/>
  <c r="F41" i="10"/>
  <c r="R40" i="10"/>
  <c r="P40" i="10"/>
  <c r="M40" i="10"/>
  <c r="L40" i="10"/>
  <c r="F40" i="10"/>
  <c r="R39" i="10"/>
  <c r="P39" i="10"/>
  <c r="M39" i="10"/>
  <c r="L39" i="10"/>
  <c r="F39" i="10"/>
  <c r="R38" i="10"/>
  <c r="P38" i="10"/>
  <c r="M38" i="10"/>
  <c r="L38" i="10"/>
  <c r="F38" i="10"/>
  <c r="R37" i="10"/>
  <c r="P37" i="10"/>
  <c r="M37" i="10"/>
  <c r="L37" i="10"/>
  <c r="F37" i="10"/>
  <c r="R36" i="10"/>
  <c r="P36" i="10"/>
  <c r="M36" i="10"/>
  <c r="L36" i="10"/>
  <c r="F36" i="10"/>
  <c r="R35" i="10"/>
  <c r="P35" i="10"/>
  <c r="M35" i="10"/>
  <c r="L35" i="10"/>
  <c r="F35" i="10"/>
  <c r="R34" i="10"/>
  <c r="P34" i="10"/>
  <c r="M34" i="10"/>
  <c r="L34" i="10"/>
  <c r="F34" i="10"/>
  <c r="R33" i="10"/>
  <c r="P33" i="10"/>
  <c r="M33" i="10"/>
  <c r="L33" i="10"/>
  <c r="F33" i="10"/>
  <c r="R32" i="10"/>
  <c r="P32" i="10"/>
  <c r="M32" i="10"/>
  <c r="L32" i="10"/>
  <c r="F32" i="10"/>
  <c r="R31" i="10"/>
  <c r="P31" i="10"/>
  <c r="M31" i="10"/>
  <c r="L31" i="10"/>
  <c r="F31" i="10"/>
  <c r="R30" i="10"/>
  <c r="P30" i="10"/>
  <c r="M30" i="10"/>
  <c r="L30" i="10"/>
  <c r="F30" i="10"/>
  <c r="R29" i="10"/>
  <c r="P29" i="10"/>
  <c r="M29" i="10"/>
  <c r="L29" i="10"/>
  <c r="F29" i="10"/>
  <c r="R28" i="10"/>
  <c r="P28" i="10"/>
  <c r="M28" i="10"/>
  <c r="L28" i="10"/>
  <c r="F28" i="10"/>
  <c r="R27" i="10"/>
  <c r="P27" i="10"/>
  <c r="M27" i="10"/>
  <c r="L27" i="10"/>
  <c r="F27" i="10"/>
  <c r="R26" i="10"/>
  <c r="P26" i="10"/>
  <c r="M26" i="10"/>
  <c r="L26" i="10"/>
  <c r="F26" i="10"/>
  <c r="R25" i="10"/>
  <c r="P25" i="10"/>
  <c r="M25" i="10"/>
  <c r="L25" i="10"/>
  <c r="F25" i="10"/>
  <c r="R24" i="10"/>
  <c r="P24" i="10"/>
  <c r="M24" i="10"/>
  <c r="L24" i="10"/>
  <c r="F24" i="10"/>
  <c r="R23" i="10"/>
  <c r="P23" i="10"/>
  <c r="M23" i="10"/>
  <c r="L23" i="10"/>
  <c r="F23" i="10"/>
  <c r="R22" i="10"/>
  <c r="P22" i="10"/>
  <c r="M22" i="10"/>
  <c r="L22" i="10"/>
  <c r="F22" i="10"/>
  <c r="R21" i="10"/>
  <c r="P21" i="10"/>
  <c r="M21" i="10"/>
  <c r="L21" i="10"/>
  <c r="F21" i="10"/>
  <c r="R20" i="10"/>
  <c r="P20" i="10"/>
  <c r="M20" i="10"/>
  <c r="L20" i="10"/>
  <c r="F20" i="10"/>
  <c r="R19" i="10"/>
  <c r="P19" i="10"/>
  <c r="M19" i="10"/>
  <c r="L19" i="10"/>
  <c r="F19" i="10"/>
  <c r="R18" i="10"/>
  <c r="M18" i="10"/>
  <c r="L18" i="10"/>
  <c r="F18" i="10"/>
  <c r="R13" i="10"/>
  <c r="P13" i="10"/>
  <c r="I9" i="11"/>
  <c r="I4" i="11"/>
  <c r="P6" i="11"/>
  <c r="I6" i="11"/>
  <c r="I16" i="11"/>
  <c r="I21" i="11"/>
  <c r="I47" i="11"/>
  <c r="I18" i="11"/>
  <c r="I29" i="11"/>
  <c r="I34" i="11"/>
  <c r="I28" i="11"/>
  <c r="I12" i="11"/>
  <c r="I7" i="11"/>
  <c r="I20" i="11"/>
  <c r="I5" i="11"/>
  <c r="I37" i="11"/>
  <c r="I42" i="11"/>
  <c r="I38" i="11"/>
  <c r="I36" i="11"/>
  <c r="I39" i="11"/>
  <c r="I31" i="11"/>
  <c r="I23" i="11"/>
  <c r="I30" i="11"/>
  <c r="I22" i="11"/>
  <c r="I10" i="11"/>
  <c r="I11" i="11"/>
  <c r="I32" i="11"/>
  <c r="I46" i="11"/>
  <c r="I40" i="11"/>
  <c r="I43" i="11"/>
  <c r="I35" i="11"/>
  <c r="I27" i="11"/>
  <c r="I17" i="11"/>
  <c r="I26" i="11"/>
  <c r="I19" i="11"/>
  <c r="I14" i="11"/>
  <c r="P19" i="11"/>
  <c r="I44" i="11"/>
  <c r="I8" i="11"/>
  <c r="I45" i="11"/>
  <c r="I41" i="11"/>
  <c r="I33" i="11"/>
  <c r="I25" i="11"/>
  <c r="I13" i="11"/>
  <c r="I24" i="11"/>
  <c r="I15" i="11"/>
  <c r="I3" i="11"/>
  <c r="T36" i="11"/>
  <c r="T44" i="11"/>
  <c r="T40" i="11"/>
  <c r="T41" i="11"/>
  <c r="T33" i="11"/>
  <c r="T25" i="11"/>
  <c r="T13" i="11"/>
  <c r="T26" i="11"/>
  <c r="T19" i="11"/>
  <c r="T14" i="11"/>
  <c r="T38" i="11"/>
  <c r="T42" i="11"/>
  <c r="T32" i="11"/>
  <c r="T39" i="11"/>
  <c r="T31" i="11"/>
  <c r="T23" i="11"/>
  <c r="T10" i="11"/>
  <c r="T24" i="11"/>
  <c r="T15" i="11"/>
  <c r="T3" i="11"/>
  <c r="T47" i="11"/>
  <c r="T46" i="11"/>
  <c r="T8" i="11"/>
  <c r="T45" i="11"/>
  <c r="T43" i="11"/>
  <c r="T35" i="11"/>
  <c r="T27" i="11"/>
  <c r="T17" i="11"/>
  <c r="T28" i="11"/>
  <c r="T20" i="11"/>
  <c r="Y3" i="11"/>
  <c r="P23" i="11"/>
  <c r="P10" i="11"/>
  <c r="P15" i="11"/>
  <c r="P44" i="11"/>
  <c r="K10" i="11"/>
  <c r="K9" i="11"/>
  <c r="K23" i="11"/>
  <c r="K31" i="11"/>
  <c r="K22" i="11"/>
  <c r="K30" i="11"/>
  <c r="K36" i="11"/>
  <c r="K47" i="11"/>
  <c r="K17" i="11"/>
  <c r="K21" i="11"/>
  <c r="K29" i="11"/>
  <c r="K20" i="11"/>
  <c r="K28" i="11"/>
  <c r="K34" i="11"/>
  <c r="Y21" i="11"/>
  <c r="Y17" i="11"/>
  <c r="Y13" i="11"/>
  <c r="Y9" i="11"/>
  <c r="V5" i="11"/>
  <c r="V6" i="11"/>
  <c r="Y4" i="11"/>
  <c r="Y5" i="11"/>
  <c r="Y7" i="11"/>
  <c r="O4" i="11"/>
  <c r="O7" i="11"/>
  <c r="O6" i="11"/>
  <c r="O5" i="11"/>
  <c r="K4" i="11"/>
  <c r="K6" i="11"/>
  <c r="T4" i="11"/>
  <c r="S4" i="11"/>
  <c r="S7" i="11"/>
  <c r="S6" i="11"/>
  <c r="M7" i="11"/>
  <c r="J4" i="11"/>
  <c r="J6" i="11"/>
  <c r="U7" i="11"/>
  <c r="U6" i="11"/>
  <c r="J5" i="11"/>
  <c r="U17" i="11"/>
  <c r="U4" i="11"/>
  <c r="U21" i="11"/>
  <c r="J7" i="11"/>
  <c r="T5" i="11"/>
  <c r="T7" i="11"/>
  <c r="K5" i="11"/>
  <c r="U13" i="11"/>
  <c r="T6" i="11"/>
  <c r="K7" i="11"/>
  <c r="U5" i="11"/>
  <c r="Y6" i="11"/>
  <c r="S5" i="11"/>
  <c r="S47" i="11"/>
  <c r="S10" i="11"/>
  <c r="S18" i="11"/>
  <c r="S15" i="11"/>
  <c r="S22" i="11"/>
  <c r="S30" i="11"/>
  <c r="S34" i="11"/>
  <c r="S42" i="11"/>
  <c r="S35" i="11"/>
  <c r="S43" i="11"/>
  <c r="S29" i="11"/>
  <c r="S14" i="11"/>
  <c r="S11" i="11"/>
  <c r="S19" i="11"/>
  <c r="S26" i="11"/>
  <c r="S27" i="11"/>
  <c r="S38" i="11"/>
  <c r="S31" i="11"/>
  <c r="S39" i="11"/>
  <c r="S44" i="11"/>
  <c r="S46" i="11"/>
  <c r="S12" i="11"/>
  <c r="S17" i="11"/>
  <c r="S25" i="11"/>
  <c r="S23" i="11"/>
  <c r="S45" i="11"/>
  <c r="S16" i="11"/>
  <c r="S20" i="11"/>
  <c r="S32" i="11"/>
  <c r="S33" i="11"/>
  <c r="S8" i="11"/>
  <c r="S9" i="11"/>
  <c r="S24" i="11"/>
  <c r="S36" i="11"/>
  <c r="S37" i="11"/>
  <c r="S21" i="11"/>
  <c r="S3" i="11"/>
  <c r="S13" i="11"/>
  <c r="S28" i="11"/>
  <c r="S40" i="11"/>
  <c r="S41" i="11"/>
  <c r="U9" i="11"/>
  <c r="K13" i="11"/>
  <c r="K27" i="11"/>
  <c r="K26" i="11"/>
  <c r="K40" i="11"/>
  <c r="K35" i="11"/>
  <c r="K37" i="11"/>
  <c r="K8" i="11"/>
  <c r="K18" i="11"/>
  <c r="K16" i="11"/>
  <c r="K32" i="11"/>
  <c r="K19" i="11"/>
  <c r="K44" i="11"/>
  <c r="K33" i="11"/>
  <c r="K14" i="11"/>
  <c r="K15" i="11"/>
  <c r="K43" i="11"/>
  <c r="K39" i="11"/>
  <c r="K25" i="11"/>
  <c r="K38" i="11"/>
  <c r="K46" i="11"/>
  <c r="K12" i="11"/>
  <c r="K42" i="11"/>
  <c r="K45" i="11"/>
  <c r="K3" i="11"/>
  <c r="K24" i="11"/>
  <c r="K11" i="11"/>
  <c r="K41" i="11"/>
  <c r="J47" i="11"/>
  <c r="J9" i="11"/>
  <c r="J17" i="11"/>
  <c r="J14" i="11"/>
  <c r="J23" i="11"/>
  <c r="J31" i="11"/>
  <c r="J30" i="11"/>
  <c r="J39" i="11"/>
  <c r="J32" i="11"/>
  <c r="J40" i="11"/>
  <c r="J13" i="11"/>
  <c r="J10" i="11"/>
  <c r="J18" i="11"/>
  <c r="J27" i="11"/>
  <c r="J28" i="11"/>
  <c r="J35" i="11"/>
  <c r="J43" i="11"/>
  <c r="J36" i="11"/>
  <c r="J44" i="11"/>
  <c r="J11" i="11"/>
  <c r="J16" i="11"/>
  <c r="J20" i="11"/>
  <c r="J41" i="11"/>
  <c r="J42" i="11"/>
  <c r="J8" i="11"/>
  <c r="J21" i="11"/>
  <c r="J22" i="11"/>
  <c r="J24" i="11"/>
  <c r="J19" i="11"/>
  <c r="J25" i="11"/>
  <c r="J33" i="11"/>
  <c r="J34" i="11"/>
  <c r="J45" i="11"/>
  <c r="J3" i="11"/>
  <c r="J12" i="11"/>
  <c r="J29" i="11"/>
  <c r="J37" i="11"/>
  <c r="J38" i="11"/>
  <c r="J46" i="11"/>
  <c r="J15" i="11"/>
  <c r="J26" i="11"/>
  <c r="U47" i="11"/>
  <c r="U29" i="11"/>
  <c r="U31" i="11"/>
  <c r="U33" i="11"/>
  <c r="U35" i="11"/>
  <c r="U37" i="11"/>
  <c r="U39" i="11"/>
  <c r="U41" i="11"/>
  <c r="U43" i="11"/>
  <c r="U28" i="11"/>
  <c r="U30" i="11"/>
  <c r="U32" i="11"/>
  <c r="U34" i="11"/>
  <c r="U36" i="11"/>
  <c r="U38" i="11"/>
  <c r="U40" i="11"/>
  <c r="U42" i="11"/>
  <c r="U3" i="11"/>
  <c r="U12" i="11"/>
  <c r="U18" i="11"/>
  <c r="U23" i="11"/>
  <c r="U27" i="11"/>
  <c r="U46" i="11"/>
  <c r="U8" i="11"/>
  <c r="U14" i="11"/>
  <c r="U19" i="11"/>
  <c r="U24" i="11"/>
  <c r="U10" i="11"/>
  <c r="U15" i="11"/>
  <c r="U20" i="11"/>
  <c r="U25" i="11"/>
  <c r="U44" i="11"/>
  <c r="U11" i="11"/>
  <c r="U16" i="11"/>
  <c r="U22" i="11"/>
  <c r="U26" i="11"/>
  <c r="U45" i="11"/>
  <c r="T18" i="11"/>
  <c r="T30" i="11"/>
  <c r="T16" i="11"/>
  <c r="T11" i="11"/>
  <c r="T29" i="11"/>
  <c r="T12" i="11"/>
  <c r="T21" i="11"/>
  <c r="T37" i="11"/>
  <c r="T9" i="11"/>
  <c r="T34" i="11"/>
  <c r="T22" i="11"/>
  <c r="Y47" i="11"/>
  <c r="Y10" i="11"/>
  <c r="Y12" i="11"/>
  <c r="Y15" i="11"/>
  <c r="Y18" i="11"/>
  <c r="Y20" i="11"/>
  <c r="Y23" i="11"/>
  <c r="Y25" i="11"/>
  <c r="Y44" i="11"/>
  <c r="Y46" i="11"/>
  <c r="Y8" i="11"/>
  <c r="Y11" i="11"/>
  <c r="Y14" i="11"/>
  <c r="Y16" i="11"/>
  <c r="Y19" i="11"/>
  <c r="Y22" i="11"/>
  <c r="Y24" i="11"/>
  <c r="Y26" i="11"/>
  <c r="Y43" i="11"/>
  <c r="Y45" i="11"/>
  <c r="Y30" i="11"/>
  <c r="Y34" i="11"/>
  <c r="Y38" i="11"/>
  <c r="Y42" i="11"/>
  <c r="Y27" i="11"/>
  <c r="Y31" i="11"/>
  <c r="Y35" i="11"/>
  <c r="Y39" i="11"/>
  <c r="Y28" i="11"/>
  <c r="Y32" i="11"/>
  <c r="Y36" i="11"/>
  <c r="Y40" i="11"/>
  <c r="Y29" i="11"/>
  <c r="Y33" i="11"/>
  <c r="Y37" i="11"/>
  <c r="Y41" i="11"/>
  <c r="V3" i="11"/>
  <c r="V20" i="11"/>
  <c r="V36" i="11"/>
  <c r="V15" i="11"/>
  <c r="V23" i="11"/>
  <c r="V35" i="11"/>
  <c r="V39" i="11"/>
  <c r="V25" i="11"/>
  <c r="V26" i="11"/>
  <c r="V41" i="11"/>
  <c r="V10" i="11"/>
  <c r="V37" i="11"/>
  <c r="V38" i="11"/>
  <c r="V21" i="11"/>
  <c r="V29" i="11"/>
  <c r="V46" i="11"/>
  <c r="O47" i="11"/>
  <c r="O35" i="11"/>
  <c r="O19" i="11"/>
  <c r="O42" i="11"/>
  <c r="O26" i="11"/>
  <c r="O10" i="11"/>
  <c r="O32" i="11"/>
  <c r="O16" i="11"/>
  <c r="O25" i="11"/>
  <c r="O45" i="11"/>
  <c r="O17" i="11"/>
  <c r="O43" i="11"/>
  <c r="O27" i="11"/>
  <c r="O11" i="11"/>
  <c r="O34" i="11"/>
  <c r="O18" i="11"/>
  <c r="O40" i="11"/>
  <c r="O24" i="11"/>
  <c r="O8" i="11"/>
  <c r="O37" i="11"/>
  <c r="O13" i="11"/>
  <c r="O23" i="11"/>
  <c r="O30" i="11"/>
  <c r="O36" i="11"/>
  <c r="O41" i="11"/>
  <c r="O33" i="11"/>
  <c r="O3" i="11"/>
  <c r="O15" i="11"/>
  <c r="O22" i="11"/>
  <c r="O28" i="11"/>
  <c r="O9" i="11"/>
  <c r="O39" i="11"/>
  <c r="O14" i="11"/>
  <c r="O20" i="11"/>
  <c r="O21" i="11"/>
  <c r="O46" i="11"/>
  <c r="O31" i="11"/>
  <c r="O38" i="11"/>
  <c r="O44" i="11"/>
  <c r="O12" i="11"/>
  <c r="O29" i="11"/>
  <c r="M47" i="11"/>
  <c r="M43" i="11"/>
  <c r="M39" i="11"/>
  <c r="M35" i="11"/>
  <c r="M31" i="11"/>
  <c r="M27" i="11"/>
  <c r="M23" i="11"/>
  <c r="M19" i="11"/>
  <c r="M15" i="11"/>
  <c r="M11" i="11"/>
  <c r="M3" i="11"/>
  <c r="M42" i="11"/>
  <c r="M34" i="11"/>
  <c r="M26" i="11"/>
  <c r="M18" i="11"/>
  <c r="M10" i="11"/>
  <c r="M32" i="11"/>
  <c r="M16" i="11"/>
  <c r="M44" i="11"/>
  <c r="M28" i="11"/>
  <c r="M12" i="11"/>
  <c r="V16" i="11"/>
  <c r="V28" i="11"/>
  <c r="V40" i="11"/>
  <c r="V19" i="11"/>
  <c r="V31" i="11"/>
  <c r="V47" i="11"/>
  <c r="V33" i="11"/>
  <c r="V42" i="11"/>
  <c r="V22" i="11"/>
  <c r="V13" i="11"/>
  <c r="V30" i="11"/>
  <c r="V4" i="11"/>
  <c r="V8" i="11"/>
  <c r="V24" i="11"/>
  <c r="V44" i="11"/>
  <c r="V43" i="11"/>
  <c r="V34" i="11"/>
  <c r="V14" i="11"/>
  <c r="V9" i="11"/>
  <c r="V7" i="11"/>
  <c r="V12" i="11"/>
  <c r="V32" i="11"/>
  <c r="V11" i="11"/>
  <c r="V27" i="11"/>
  <c r="V18" i="11"/>
  <c r="V17" i="11"/>
  <c r="V45" i="11"/>
  <c r="M6" i="11"/>
  <c r="M45" i="11"/>
  <c r="M41" i="11"/>
  <c r="M37" i="11"/>
  <c r="M33" i="11"/>
  <c r="M29" i="11"/>
  <c r="M25" i="11"/>
  <c r="M21" i="11"/>
  <c r="M17" i="11"/>
  <c r="M13" i="11"/>
  <c r="M9" i="11"/>
  <c r="M46" i="11"/>
  <c r="M38" i="11"/>
  <c r="M30" i="11"/>
  <c r="M22" i="11"/>
  <c r="M14" i="11"/>
  <c r="M40" i="11"/>
  <c r="M24" i="11"/>
  <c r="M8" i="11"/>
  <c r="M36" i="11"/>
  <c r="M20" i="11"/>
  <c r="P4" i="11"/>
  <c r="P22" i="11"/>
  <c r="P3" i="11"/>
  <c r="P46" i="11"/>
  <c r="P7" i="11"/>
  <c r="P12" i="11"/>
  <c r="P13" i="11"/>
  <c r="P11" i="11"/>
  <c r="P31" i="11"/>
  <c r="P14" i="11"/>
  <c r="P8" i="11"/>
  <c r="P16" i="11"/>
  <c r="P30" i="11"/>
  <c r="P29" i="11"/>
  <c r="P18" i="11"/>
  <c r="P36" i="11"/>
  <c r="P17" i="11"/>
  <c r="P33" i="11"/>
  <c r="P32" i="11"/>
  <c r="P26" i="11"/>
  <c r="P41" i="11"/>
  <c r="P5" i="11"/>
  <c r="P27" i="11"/>
  <c r="P40" i="11"/>
  <c r="P43" i="11"/>
  <c r="P9" i="11"/>
  <c r="P38" i="11"/>
  <c r="P37" i="11"/>
  <c r="P34" i="11"/>
  <c r="P28" i="11"/>
  <c r="P35" i="11"/>
  <c r="P24" i="11"/>
  <c r="P39" i="11"/>
  <c r="P45" i="11"/>
  <c r="P20" i="11"/>
  <c r="P42" i="11"/>
  <c r="P47" i="11"/>
  <c r="P21" i="11"/>
  <c r="P25" i="11"/>
  <c r="M5" i="11"/>
  <c r="M4" i="11"/>
  <c r="Q21" i="11"/>
  <c r="Q38" i="11"/>
  <c r="Q24" i="11"/>
  <c r="Q16" i="11"/>
  <c r="Q44" i="11"/>
  <c r="Q35" i="11"/>
  <c r="Q39" i="11"/>
  <c r="Q15" i="11"/>
  <c r="Q25" i="11"/>
  <c r="Q42" i="11"/>
  <c r="Q9" i="11"/>
  <c r="Q32" i="11"/>
  <c r="Q27" i="11"/>
  <c r="Q31" i="11"/>
  <c r="Q10" i="11"/>
  <c r="Q37" i="11"/>
  <c r="Q36" i="11"/>
  <c r="Q14" i="11"/>
  <c r="Q5" i="11"/>
  <c r="Q12" i="11"/>
  <c r="Q11" i="11"/>
  <c r="Q17" i="11"/>
  <c r="Q3" i="11"/>
  <c r="Q34" i="11"/>
  <c r="Q6" i="11"/>
  <c r="Q30" i="11"/>
  <c r="Q20" i="11"/>
  <c r="Q43" i="11"/>
  <c r="Q40" i="11"/>
  <c r="Q22" i="11"/>
  <c r="Q26" i="11"/>
  <c r="Q18" i="11"/>
  <c r="Q8" i="11"/>
  <c r="Q28" i="11"/>
  <c r="Q33" i="11"/>
  <c r="Q4" i="11"/>
  <c r="Q45" i="11"/>
  <c r="Q46" i="11"/>
  <c r="Q19" i="11"/>
  <c r="Q7" i="11"/>
  <c r="Q23" i="11"/>
  <c r="Q41" i="11"/>
  <c r="Q13" i="11"/>
  <c r="Q47" i="11"/>
  <c r="Q29" i="11"/>
  <c r="K13" i="4" l="1"/>
  <c r="P13" i="4"/>
  <c r="L13" i="4"/>
  <c r="L38" i="4" s="1"/>
  <c r="H29" i="11" s="1"/>
  <c r="C13" i="4"/>
  <c r="R13" i="4"/>
  <c r="R30" i="4" s="1"/>
  <c r="X21" i="11" s="1"/>
  <c r="G13" i="4"/>
  <c r="J13" i="4"/>
  <c r="N13" i="4"/>
  <c r="F13" i="4"/>
  <c r="F42" i="4" s="1"/>
  <c r="D33" i="11" s="1"/>
  <c r="O13" i="4"/>
  <c r="D13" i="4"/>
  <c r="Q13" i="4"/>
  <c r="H13" i="4"/>
  <c r="I13" i="4"/>
  <c r="E13" i="4"/>
  <c r="L19" i="4"/>
  <c r="H10" i="11" s="1"/>
  <c r="L21" i="4"/>
  <c r="H12" i="11" s="1"/>
  <c r="L49" i="4"/>
  <c r="H40" i="11" s="1"/>
  <c r="L14" i="4"/>
  <c r="H5" i="11" s="1"/>
  <c r="L44" i="4" l="1"/>
  <c r="H35" i="11" s="1"/>
  <c r="L24" i="4"/>
  <c r="H15" i="11" s="1"/>
  <c r="L30" i="4"/>
  <c r="H21" i="11" s="1"/>
  <c r="L35" i="4"/>
  <c r="H26" i="11" s="1"/>
  <c r="L20" i="4"/>
  <c r="H11" i="11" s="1"/>
  <c r="L6" i="4"/>
  <c r="H3" i="11" s="1"/>
  <c r="H4" i="11"/>
  <c r="L55" i="4"/>
  <c r="H46" i="11" s="1"/>
  <c r="L17" i="4"/>
  <c r="H8" i="11" s="1"/>
  <c r="L8" i="4"/>
  <c r="L29" i="4"/>
  <c r="H20" i="11" s="1"/>
  <c r="L16" i="4"/>
  <c r="H7" i="11" s="1"/>
  <c r="L51" i="4"/>
  <c r="H42" i="11" s="1"/>
  <c r="L43" i="4"/>
  <c r="H34" i="11" s="1"/>
  <c r="L41" i="4"/>
  <c r="H32" i="11" s="1"/>
  <c r="L10" i="4"/>
  <c r="C12" i="4"/>
  <c r="C6" i="4"/>
  <c r="A3" i="11" s="1"/>
  <c r="L45" i="4"/>
  <c r="H36" i="11" s="1"/>
  <c r="L52" i="4"/>
  <c r="H43" i="11" s="1"/>
  <c r="L22" i="4"/>
  <c r="H13" i="11" s="1"/>
  <c r="L36" i="4"/>
  <c r="H27" i="11" s="1"/>
  <c r="L54" i="4"/>
  <c r="H45" i="11" s="1"/>
  <c r="L25" i="4"/>
  <c r="H16" i="11" s="1"/>
  <c r="L33" i="4"/>
  <c r="H24" i="11" s="1"/>
  <c r="L34" i="4"/>
  <c r="H25" i="11" s="1"/>
  <c r="L50" i="4"/>
  <c r="H41" i="11" s="1"/>
  <c r="L42" i="4"/>
  <c r="H33" i="11" s="1"/>
  <c r="L7" i="4"/>
  <c r="L12" i="4"/>
  <c r="L40" i="4"/>
  <c r="H31" i="11" s="1"/>
  <c r="L23" i="4"/>
  <c r="H14" i="11" s="1"/>
  <c r="L47" i="4"/>
  <c r="H38" i="11" s="1"/>
  <c r="L32" i="4"/>
  <c r="H23" i="11" s="1"/>
  <c r="L27" i="4"/>
  <c r="H18" i="11" s="1"/>
  <c r="L9" i="4"/>
  <c r="L39" i="4"/>
  <c r="H30" i="11" s="1"/>
  <c r="L18" i="4"/>
  <c r="H9" i="11" s="1"/>
  <c r="L15" i="4"/>
  <c r="H6" i="11" s="1"/>
  <c r="L11" i="4"/>
  <c r="L28" i="4"/>
  <c r="H19" i="11" s="1"/>
  <c r="L53" i="4"/>
  <c r="H44" i="11" s="1"/>
  <c r="L48" i="4"/>
  <c r="H39" i="11" s="1"/>
  <c r="L37" i="4"/>
  <c r="H28" i="11" s="1"/>
  <c r="L31" i="4"/>
  <c r="H22" i="11" s="1"/>
  <c r="F12" i="4"/>
  <c r="F31" i="4"/>
  <c r="D22" i="11" s="1"/>
  <c r="F25" i="4"/>
  <c r="D16" i="11" s="1"/>
  <c r="F20" i="4"/>
  <c r="D11" i="11" s="1"/>
  <c r="F45" i="4"/>
  <c r="D36" i="11" s="1"/>
  <c r="F38" i="4"/>
  <c r="D29" i="11" s="1"/>
  <c r="F18" i="4"/>
  <c r="D9" i="11" s="1"/>
  <c r="L56" i="4"/>
  <c r="H47" i="11" s="1"/>
  <c r="L26" i="4"/>
  <c r="H17" i="11" s="1"/>
  <c r="R10" i="4"/>
  <c r="F9" i="4"/>
  <c r="F36" i="4"/>
  <c r="D27" i="11" s="1"/>
  <c r="F43" i="4"/>
  <c r="D34" i="11" s="1"/>
  <c r="L46" i="4"/>
  <c r="H37" i="11" s="1"/>
  <c r="R53" i="4"/>
  <c r="X44" i="11" s="1"/>
  <c r="F44" i="4"/>
  <c r="D35" i="11" s="1"/>
  <c r="F19" i="4"/>
  <c r="D10" i="11" s="1"/>
  <c r="F22" i="4"/>
  <c r="D13" i="11" s="1"/>
  <c r="R15" i="4"/>
  <c r="X6" i="11" s="1"/>
  <c r="R11" i="4"/>
  <c r="R32" i="4"/>
  <c r="X23" i="11" s="1"/>
  <c r="F39" i="4"/>
  <c r="D30" i="11" s="1"/>
  <c r="F11" i="4"/>
  <c r="F15" i="4"/>
  <c r="D6" i="11" s="1"/>
  <c r="F35" i="4"/>
  <c r="D26" i="11" s="1"/>
  <c r="F14" i="4"/>
  <c r="D5" i="11" s="1"/>
  <c r="R46" i="4"/>
  <c r="X37" i="11" s="1"/>
  <c r="R26" i="4"/>
  <c r="X17" i="11" s="1"/>
  <c r="R19" i="4"/>
  <c r="X10" i="11" s="1"/>
  <c r="R24" i="4"/>
  <c r="X15" i="11" s="1"/>
  <c r="R29" i="4"/>
  <c r="X20" i="11" s="1"/>
  <c r="R43" i="4"/>
  <c r="X34" i="11" s="1"/>
  <c r="R40" i="4"/>
  <c r="X31" i="11" s="1"/>
  <c r="R8" i="4"/>
  <c r="X4" i="11"/>
  <c r="R22" i="4"/>
  <c r="X13" i="11" s="1"/>
  <c r="R38" i="4"/>
  <c r="X29" i="11" s="1"/>
  <c r="R41" i="4"/>
  <c r="X32" i="11" s="1"/>
  <c r="R47" i="4"/>
  <c r="X38" i="11" s="1"/>
  <c r="R12" i="4"/>
  <c r="R7" i="4"/>
  <c r="R35" i="4"/>
  <c r="X26" i="11" s="1"/>
  <c r="R48" i="4"/>
  <c r="X39" i="11" s="1"/>
  <c r="R31" i="4"/>
  <c r="X22" i="11" s="1"/>
  <c r="R16" i="4"/>
  <c r="X7" i="11" s="1"/>
  <c r="R9" i="4"/>
  <c r="R34" i="4"/>
  <c r="X25" i="11" s="1"/>
  <c r="R14" i="4"/>
  <c r="X5" i="11" s="1"/>
  <c r="R21" i="4"/>
  <c r="X12" i="11" s="1"/>
  <c r="R37" i="4"/>
  <c r="X28" i="11" s="1"/>
  <c r="R6" i="4"/>
  <c r="X3" i="11" s="1"/>
  <c r="R39" i="4"/>
  <c r="X30" i="11" s="1"/>
  <c r="R36" i="4"/>
  <c r="X27" i="11" s="1"/>
  <c r="R56" i="4"/>
  <c r="X47" i="11" s="1"/>
  <c r="R42" i="4"/>
  <c r="X33" i="11" s="1"/>
  <c r="R33" i="4"/>
  <c r="X24" i="11" s="1"/>
  <c r="R23" i="4"/>
  <c r="X14" i="11" s="1"/>
  <c r="R54" i="4"/>
  <c r="X45" i="11" s="1"/>
  <c r="R18" i="4"/>
  <c r="X9" i="11" s="1"/>
  <c r="R28" i="4"/>
  <c r="X19" i="11" s="1"/>
  <c r="R25" i="4"/>
  <c r="X16" i="11" s="1"/>
  <c r="R55" i="4"/>
  <c r="X46" i="11" s="1"/>
  <c r="R51" i="4"/>
  <c r="X42" i="11" s="1"/>
  <c r="R17" i="4"/>
  <c r="X8" i="11" s="1"/>
  <c r="R52" i="4"/>
  <c r="X43" i="11" s="1"/>
  <c r="R44" i="4"/>
  <c r="X35" i="11" s="1"/>
  <c r="R49" i="4"/>
  <c r="X40" i="11" s="1"/>
  <c r="F33" i="4"/>
  <c r="D24" i="11" s="1"/>
  <c r="F56" i="4"/>
  <c r="D47" i="11" s="1"/>
  <c r="F32" i="4"/>
  <c r="D23" i="11" s="1"/>
  <c r="F40" i="4"/>
  <c r="D31" i="11" s="1"/>
  <c r="F54" i="4"/>
  <c r="D45" i="11" s="1"/>
  <c r="F8" i="4"/>
  <c r="F55" i="4"/>
  <c r="D46" i="11" s="1"/>
  <c r="F29" i="4"/>
  <c r="D20" i="11" s="1"/>
  <c r="F6" i="4"/>
  <c r="D3" i="11" s="1"/>
  <c r="R20" i="4"/>
  <c r="X11" i="11" s="1"/>
  <c r="R27" i="4"/>
  <c r="X18" i="11" s="1"/>
  <c r="R50" i="4"/>
  <c r="X41" i="11" s="1"/>
  <c r="R45" i="4"/>
  <c r="X36" i="11" s="1"/>
  <c r="F46" i="4"/>
  <c r="D37" i="11" s="1"/>
  <c r="F23" i="4"/>
  <c r="D14" i="11" s="1"/>
  <c r="F30" i="4"/>
  <c r="D21" i="11" s="1"/>
  <c r="F34" i="4"/>
  <c r="D25" i="11" s="1"/>
  <c r="F51" i="4"/>
  <c r="D42" i="11" s="1"/>
  <c r="F27" i="4"/>
  <c r="D18" i="11" s="1"/>
  <c r="F26" i="4"/>
  <c r="D17" i="11" s="1"/>
  <c r="F53" i="4"/>
  <c r="D44" i="11" s="1"/>
  <c r="F17" i="4"/>
  <c r="D8" i="11" s="1"/>
  <c r="F24" i="4"/>
  <c r="D15" i="11" s="1"/>
  <c r="D33" i="4"/>
  <c r="B24" i="11" s="1"/>
  <c r="D20" i="4"/>
  <c r="B11" i="11" s="1"/>
  <c r="D42" i="4"/>
  <c r="B33" i="11" s="1"/>
  <c r="D27" i="4"/>
  <c r="B18" i="11" s="1"/>
  <c r="D41" i="4"/>
  <c r="B32" i="11" s="1"/>
  <c r="D8" i="4"/>
  <c r="D40" i="4"/>
  <c r="B31" i="11" s="1"/>
  <c r="D37" i="4"/>
  <c r="B28" i="11" s="1"/>
  <c r="D51" i="4"/>
  <c r="B42" i="11" s="1"/>
  <c r="B4" i="11"/>
  <c r="D16" i="4"/>
  <c r="B7" i="11" s="1"/>
  <c r="D31" i="4"/>
  <c r="B22" i="11" s="1"/>
  <c r="D10" i="4"/>
  <c r="D22" i="4"/>
  <c r="B13" i="11" s="1"/>
  <c r="D55" i="4"/>
  <c r="B46" i="11" s="1"/>
  <c r="D52" i="4"/>
  <c r="B43" i="11" s="1"/>
  <c r="D44" i="4"/>
  <c r="B35" i="11" s="1"/>
  <c r="D35" i="4"/>
  <c r="B26" i="11" s="1"/>
  <c r="D34" i="4"/>
  <c r="B25" i="11" s="1"/>
  <c r="D32" i="4"/>
  <c r="B23" i="11" s="1"/>
  <c r="D9" i="4"/>
  <c r="D12" i="4"/>
  <c r="D45" i="4"/>
  <c r="B36" i="11" s="1"/>
  <c r="D53" i="4"/>
  <c r="B44" i="11" s="1"/>
  <c r="D6" i="4"/>
  <c r="B3" i="11" s="1"/>
  <c r="D14" i="4"/>
  <c r="B5" i="11" s="1"/>
  <c r="D25" i="4"/>
  <c r="B16" i="11" s="1"/>
  <c r="D50" i="4"/>
  <c r="B41" i="11" s="1"/>
  <c r="D43" i="4"/>
  <c r="B34" i="11" s="1"/>
  <c r="D36" i="4"/>
  <c r="B27" i="11" s="1"/>
  <c r="D30" i="4"/>
  <c r="B21" i="11" s="1"/>
  <c r="D49" i="4"/>
  <c r="B40" i="11" s="1"/>
  <c r="D11" i="4"/>
  <c r="D48" i="4"/>
  <c r="B39" i="11" s="1"/>
  <c r="D17" i="4"/>
  <c r="B8" i="11" s="1"/>
  <c r="D29" i="4"/>
  <c r="B20" i="11" s="1"/>
  <c r="D46" i="4"/>
  <c r="B37" i="11" s="1"/>
  <c r="D7" i="4"/>
  <c r="D26" i="4"/>
  <c r="B17" i="11" s="1"/>
  <c r="D23" i="4"/>
  <c r="B14" i="11" s="1"/>
  <c r="D56" i="4"/>
  <c r="B47" i="11" s="1"/>
  <c r="D47" i="4"/>
  <c r="B38" i="11" s="1"/>
  <c r="D28" i="4"/>
  <c r="B19" i="11" s="1"/>
  <c r="D19" i="4"/>
  <c r="B10" i="11" s="1"/>
  <c r="D24" i="4"/>
  <c r="B15" i="11" s="1"/>
  <c r="D38" i="4"/>
  <c r="B29" i="11" s="1"/>
  <c r="D21" i="4"/>
  <c r="B12" i="11" s="1"/>
  <c r="D39" i="4"/>
  <c r="B30" i="11" s="1"/>
  <c r="D18" i="4"/>
  <c r="B9" i="11" s="1"/>
  <c r="D15" i="4"/>
  <c r="B6" i="11" s="1"/>
  <c r="D54" i="4"/>
  <c r="B45" i="11" s="1"/>
  <c r="K7" i="4"/>
  <c r="K11" i="4"/>
  <c r="K16" i="4"/>
  <c r="K20" i="4"/>
  <c r="K24" i="4"/>
  <c r="K28" i="4"/>
  <c r="K32" i="4"/>
  <c r="K36" i="4"/>
  <c r="K40" i="4"/>
  <c r="K44" i="4"/>
  <c r="K48" i="4"/>
  <c r="K52" i="4"/>
  <c r="K56" i="4"/>
  <c r="K10" i="4"/>
  <c r="K17" i="4"/>
  <c r="K22" i="4"/>
  <c r="K27" i="4"/>
  <c r="K33" i="4"/>
  <c r="K38" i="4"/>
  <c r="K43" i="4"/>
  <c r="K49" i="4"/>
  <c r="K54" i="4"/>
  <c r="K12" i="4"/>
  <c r="K19" i="4"/>
  <c r="K26" i="4"/>
  <c r="K34" i="4"/>
  <c r="K41" i="4"/>
  <c r="K47" i="4"/>
  <c r="K55" i="4"/>
  <c r="K6" i="4"/>
  <c r="K14" i="4"/>
  <c r="K21" i="4"/>
  <c r="K29" i="4"/>
  <c r="K35" i="4"/>
  <c r="K42" i="4"/>
  <c r="K50" i="4"/>
  <c r="K8" i="4"/>
  <c r="K23" i="4"/>
  <c r="K37" i="4"/>
  <c r="K51" i="4"/>
  <c r="K9" i="4"/>
  <c r="K25" i="4"/>
  <c r="K39" i="4"/>
  <c r="K53" i="4"/>
  <c r="K15" i="4"/>
  <c r="K30" i="4"/>
  <c r="K45" i="4"/>
  <c r="K18" i="4"/>
  <c r="K31" i="4"/>
  <c r="K46" i="4"/>
  <c r="P9" i="4"/>
  <c r="P14" i="4"/>
  <c r="R5" i="11" s="1"/>
  <c r="P18" i="4"/>
  <c r="R9" i="11" s="1"/>
  <c r="P22" i="4"/>
  <c r="R13" i="11" s="1"/>
  <c r="P26" i="4"/>
  <c r="R17" i="11" s="1"/>
  <c r="P30" i="4"/>
  <c r="R21" i="11" s="1"/>
  <c r="P34" i="4"/>
  <c r="R25" i="11" s="1"/>
  <c r="P38" i="4"/>
  <c r="R29" i="11" s="1"/>
  <c r="P42" i="4"/>
  <c r="R33" i="11" s="1"/>
  <c r="P46" i="4"/>
  <c r="R37" i="11" s="1"/>
  <c r="P50" i="4"/>
  <c r="R41" i="11" s="1"/>
  <c r="P54" i="4"/>
  <c r="R45" i="11" s="1"/>
  <c r="P6" i="4"/>
  <c r="R3" i="11" s="1"/>
  <c r="P11" i="4"/>
  <c r="P17" i="4"/>
  <c r="R8" i="11" s="1"/>
  <c r="P23" i="4"/>
  <c r="R14" i="11" s="1"/>
  <c r="P28" i="4"/>
  <c r="R19" i="11" s="1"/>
  <c r="P33" i="4"/>
  <c r="R24" i="11" s="1"/>
  <c r="P39" i="4"/>
  <c r="R30" i="11" s="1"/>
  <c r="P44" i="4"/>
  <c r="R35" i="11" s="1"/>
  <c r="P49" i="4"/>
  <c r="R40" i="11" s="1"/>
  <c r="P55" i="4"/>
  <c r="R46" i="11" s="1"/>
  <c r="R4" i="11"/>
  <c r="P7" i="4"/>
  <c r="P15" i="4"/>
  <c r="R6" i="11" s="1"/>
  <c r="P21" i="4"/>
  <c r="R12" i="11" s="1"/>
  <c r="P29" i="4"/>
  <c r="R20" i="11" s="1"/>
  <c r="P36" i="4"/>
  <c r="R27" i="11" s="1"/>
  <c r="P43" i="4"/>
  <c r="R34" i="11" s="1"/>
  <c r="P51" i="4"/>
  <c r="R42" i="11" s="1"/>
  <c r="P8" i="4"/>
  <c r="P16" i="4"/>
  <c r="R7" i="11" s="1"/>
  <c r="P24" i="4"/>
  <c r="R15" i="11" s="1"/>
  <c r="P31" i="4"/>
  <c r="R22" i="11" s="1"/>
  <c r="P37" i="4"/>
  <c r="R28" i="11" s="1"/>
  <c r="P45" i="4"/>
  <c r="R36" i="11" s="1"/>
  <c r="P52" i="4"/>
  <c r="R43" i="11" s="1"/>
  <c r="P10" i="4"/>
  <c r="P25" i="4"/>
  <c r="R16" i="11" s="1"/>
  <c r="P40" i="4"/>
  <c r="R31" i="11" s="1"/>
  <c r="P53" i="4"/>
  <c r="R44" i="11" s="1"/>
  <c r="P12" i="4"/>
  <c r="P27" i="4"/>
  <c r="R18" i="11" s="1"/>
  <c r="P41" i="4"/>
  <c r="R32" i="11" s="1"/>
  <c r="P56" i="4"/>
  <c r="R47" i="11" s="1"/>
  <c r="P19" i="4"/>
  <c r="R10" i="11" s="1"/>
  <c r="P32" i="4"/>
  <c r="R23" i="11" s="1"/>
  <c r="P47" i="4"/>
  <c r="R38" i="11" s="1"/>
  <c r="P20" i="4"/>
  <c r="R11" i="11" s="1"/>
  <c r="P35" i="4"/>
  <c r="R26" i="11" s="1"/>
  <c r="P48" i="4"/>
  <c r="R39" i="11" s="1"/>
  <c r="O6" i="4"/>
  <c r="O10" i="4"/>
  <c r="O15" i="4"/>
  <c r="O19" i="4"/>
  <c r="O23" i="4"/>
  <c r="O27" i="4"/>
  <c r="O31" i="4"/>
  <c r="O35" i="4"/>
  <c r="O39" i="4"/>
  <c r="O43" i="4"/>
  <c r="O47" i="4"/>
  <c r="O51" i="4"/>
  <c r="O55" i="4"/>
  <c r="O8" i="4"/>
  <c r="O14" i="4"/>
  <c r="O20" i="4"/>
  <c r="O25" i="4"/>
  <c r="O30" i="4"/>
  <c r="O36" i="4"/>
  <c r="O41" i="4"/>
  <c r="O46" i="4"/>
  <c r="O52" i="4"/>
  <c r="O12" i="4"/>
  <c r="O21" i="4"/>
  <c r="O28" i="4"/>
  <c r="O34" i="4"/>
  <c r="O42" i="4"/>
  <c r="O49" i="4"/>
  <c r="O56" i="4"/>
  <c r="O7" i="4"/>
  <c r="O16" i="4"/>
  <c r="O22" i="4"/>
  <c r="O29" i="4"/>
  <c r="O37" i="4"/>
  <c r="O44" i="4"/>
  <c r="O50" i="4"/>
  <c r="O17" i="4"/>
  <c r="O32" i="4"/>
  <c r="O45" i="4"/>
  <c r="O18" i="4"/>
  <c r="O33" i="4"/>
  <c r="O48" i="4"/>
  <c r="O9" i="4"/>
  <c r="O24" i="4"/>
  <c r="O38" i="4"/>
  <c r="O53" i="4"/>
  <c r="O11" i="4"/>
  <c r="O26" i="4"/>
  <c r="O40" i="4"/>
  <c r="O54" i="4"/>
  <c r="J9" i="4"/>
  <c r="J41" i="4"/>
  <c r="G32" i="11" s="1"/>
  <c r="J37" i="4"/>
  <c r="G28" i="11" s="1"/>
  <c r="J52" i="4"/>
  <c r="G43" i="11" s="1"/>
  <c r="J28" i="4"/>
  <c r="G19" i="11" s="1"/>
  <c r="J24" i="4"/>
  <c r="G15" i="11" s="1"/>
  <c r="J19" i="4"/>
  <c r="G10" i="11" s="1"/>
  <c r="J48" i="4"/>
  <c r="G39" i="11" s="1"/>
  <c r="J16" i="4"/>
  <c r="G7" i="11" s="1"/>
  <c r="J51" i="4"/>
  <c r="G42" i="11" s="1"/>
  <c r="J15" i="4"/>
  <c r="G6" i="11" s="1"/>
  <c r="J26" i="4"/>
  <c r="G17" i="11" s="1"/>
  <c r="J35" i="4"/>
  <c r="G26" i="11" s="1"/>
  <c r="J20" i="4"/>
  <c r="G11" i="11" s="1"/>
  <c r="J23" i="4"/>
  <c r="G14" i="11" s="1"/>
  <c r="J42" i="4"/>
  <c r="G33" i="11" s="1"/>
  <c r="J7" i="4"/>
  <c r="J17" i="4"/>
  <c r="G8" i="11" s="1"/>
  <c r="J56" i="4"/>
  <c r="G47" i="11" s="1"/>
  <c r="J55" i="4"/>
  <c r="G46" i="11" s="1"/>
  <c r="J53" i="4"/>
  <c r="G44" i="11" s="1"/>
  <c r="J39" i="4"/>
  <c r="G30" i="11" s="1"/>
  <c r="J50" i="4"/>
  <c r="G41" i="11" s="1"/>
  <c r="J11" i="4"/>
  <c r="J31" i="4"/>
  <c r="G22" i="11" s="1"/>
  <c r="J40" i="4"/>
  <c r="G31" i="11" s="1"/>
  <c r="J30" i="4"/>
  <c r="G21" i="11" s="1"/>
  <c r="J34" i="4"/>
  <c r="G25" i="11" s="1"/>
  <c r="J44" i="4"/>
  <c r="G35" i="11" s="1"/>
  <c r="J25" i="4"/>
  <c r="G16" i="11" s="1"/>
  <c r="J21" i="4"/>
  <c r="G12" i="11" s="1"/>
  <c r="G4" i="11"/>
  <c r="J22" i="4"/>
  <c r="G13" i="11" s="1"/>
  <c r="J49" i="4"/>
  <c r="G40" i="11" s="1"/>
  <c r="J38" i="4"/>
  <c r="G29" i="11" s="1"/>
  <c r="J54" i="4"/>
  <c r="G45" i="11" s="1"/>
  <c r="J27" i="4"/>
  <c r="G18" i="11" s="1"/>
  <c r="J12" i="4"/>
  <c r="J47" i="4"/>
  <c r="G38" i="11" s="1"/>
  <c r="J33" i="4"/>
  <c r="G24" i="11" s="1"/>
  <c r="J43" i="4"/>
  <c r="G34" i="11" s="1"/>
  <c r="J45" i="4"/>
  <c r="G36" i="11" s="1"/>
  <c r="J18" i="4"/>
  <c r="G9" i="11" s="1"/>
  <c r="J36" i="4"/>
  <c r="G27" i="11" s="1"/>
  <c r="J14" i="4"/>
  <c r="G5" i="11" s="1"/>
  <c r="J6" i="4"/>
  <c r="G3" i="11" s="1"/>
  <c r="J10" i="4"/>
  <c r="J29" i="4"/>
  <c r="G20" i="11" s="1"/>
  <c r="J8" i="4"/>
  <c r="J46" i="4"/>
  <c r="G37" i="11" s="1"/>
  <c r="J32" i="4"/>
  <c r="G23" i="11" s="1"/>
  <c r="E30" i="4"/>
  <c r="C21" i="11" s="1"/>
  <c r="E8" i="4"/>
  <c r="E7" i="4"/>
  <c r="E22" i="4"/>
  <c r="C13" i="11" s="1"/>
  <c r="E43" i="4"/>
  <c r="C34" i="11" s="1"/>
  <c r="E45" i="4"/>
  <c r="C36" i="11" s="1"/>
  <c r="E11" i="4"/>
  <c r="E10" i="4"/>
  <c r="E40" i="4"/>
  <c r="C31" i="11" s="1"/>
  <c r="E56" i="4"/>
  <c r="C47" i="11" s="1"/>
  <c r="E31" i="4"/>
  <c r="C22" i="11" s="1"/>
  <c r="E52" i="4"/>
  <c r="C43" i="11" s="1"/>
  <c r="E49" i="4"/>
  <c r="C40" i="11" s="1"/>
  <c r="E54" i="4"/>
  <c r="C45" i="11" s="1"/>
  <c r="E55" i="4"/>
  <c r="C46" i="11" s="1"/>
  <c r="E38" i="4"/>
  <c r="C29" i="11" s="1"/>
  <c r="E23" i="4"/>
  <c r="C14" i="11" s="1"/>
  <c r="E12" i="4"/>
  <c r="E24" i="4"/>
  <c r="C15" i="11" s="1"/>
  <c r="E46" i="4"/>
  <c r="C37" i="11" s="1"/>
  <c r="E20" i="4"/>
  <c r="C11" i="11" s="1"/>
  <c r="E36" i="4"/>
  <c r="C27" i="11" s="1"/>
  <c r="E39" i="4"/>
  <c r="C30" i="11" s="1"/>
  <c r="E21" i="4"/>
  <c r="C12" i="11" s="1"/>
  <c r="E32" i="4"/>
  <c r="C23" i="11" s="1"/>
  <c r="E6" i="4"/>
  <c r="C3" i="11" s="1"/>
  <c r="E27" i="4"/>
  <c r="C18" i="11" s="1"/>
  <c r="E53" i="4"/>
  <c r="C44" i="11" s="1"/>
  <c r="E37" i="4"/>
  <c r="C28" i="11" s="1"/>
  <c r="E47" i="4"/>
  <c r="C38" i="11" s="1"/>
  <c r="E19" i="4"/>
  <c r="C10" i="11" s="1"/>
  <c r="E51" i="4"/>
  <c r="C42" i="11" s="1"/>
  <c r="E28" i="4"/>
  <c r="C19" i="11" s="1"/>
  <c r="E9" i="4"/>
  <c r="E17" i="4"/>
  <c r="C8" i="11" s="1"/>
  <c r="E41" i="4"/>
  <c r="C32" i="11" s="1"/>
  <c r="E25" i="4"/>
  <c r="C16" i="11" s="1"/>
  <c r="E33" i="4"/>
  <c r="C24" i="11" s="1"/>
  <c r="E35" i="4"/>
  <c r="C26" i="11" s="1"/>
  <c r="C4" i="11"/>
  <c r="E50" i="4"/>
  <c r="C41" i="11" s="1"/>
  <c r="E16" i="4"/>
  <c r="C7" i="11" s="1"/>
  <c r="E44" i="4"/>
  <c r="C35" i="11" s="1"/>
  <c r="E15" i="4"/>
  <c r="C6" i="11" s="1"/>
  <c r="E42" i="4"/>
  <c r="C33" i="11" s="1"/>
  <c r="E34" i="4"/>
  <c r="C25" i="11" s="1"/>
  <c r="E48" i="4"/>
  <c r="C39" i="11" s="1"/>
  <c r="E14" i="4"/>
  <c r="C5" i="11" s="1"/>
  <c r="E26" i="4"/>
  <c r="C17" i="11" s="1"/>
  <c r="E18" i="4"/>
  <c r="C9" i="11" s="1"/>
  <c r="E29" i="4"/>
  <c r="C20" i="11" s="1"/>
  <c r="H10" i="4"/>
  <c r="H41" i="4"/>
  <c r="F32" i="11" s="1"/>
  <c r="H50" i="4"/>
  <c r="F41" i="11" s="1"/>
  <c r="H53" i="4"/>
  <c r="F44" i="11" s="1"/>
  <c r="H45" i="4"/>
  <c r="F36" i="11" s="1"/>
  <c r="H44" i="4"/>
  <c r="F35" i="11" s="1"/>
  <c r="H15" i="4"/>
  <c r="F6" i="11" s="1"/>
  <c r="H19" i="4"/>
  <c r="F10" i="11" s="1"/>
  <c r="H26" i="4"/>
  <c r="F17" i="11" s="1"/>
  <c r="H22" i="4"/>
  <c r="F13" i="11" s="1"/>
  <c r="H55" i="4"/>
  <c r="F46" i="11" s="1"/>
  <c r="H52" i="4"/>
  <c r="F43" i="11" s="1"/>
  <c r="H16" i="4"/>
  <c r="F7" i="11" s="1"/>
  <c r="H24" i="4"/>
  <c r="F15" i="11" s="1"/>
  <c r="H54" i="4"/>
  <c r="F45" i="11" s="1"/>
  <c r="H51" i="4"/>
  <c r="F42" i="11" s="1"/>
  <c r="H36" i="4"/>
  <c r="F27" i="11" s="1"/>
  <c r="H28" i="4"/>
  <c r="F19" i="11" s="1"/>
  <c r="H49" i="4"/>
  <c r="F40" i="11" s="1"/>
  <c r="H6" i="4"/>
  <c r="F3" i="11" s="1"/>
  <c r="H23" i="4"/>
  <c r="F14" i="11" s="1"/>
  <c r="H21" i="4"/>
  <c r="F12" i="11" s="1"/>
  <c r="H40" i="4"/>
  <c r="F31" i="11" s="1"/>
  <c r="H38" i="4"/>
  <c r="F29" i="11" s="1"/>
  <c r="H39" i="4"/>
  <c r="F30" i="11" s="1"/>
  <c r="H30" i="4"/>
  <c r="F21" i="11" s="1"/>
  <c r="H47" i="4"/>
  <c r="F38" i="11" s="1"/>
  <c r="H33" i="4"/>
  <c r="F24" i="11" s="1"/>
  <c r="H7" i="4"/>
  <c r="H48" i="4"/>
  <c r="F39" i="11" s="1"/>
  <c r="H27" i="4"/>
  <c r="F18" i="11" s="1"/>
  <c r="H37" i="4"/>
  <c r="F28" i="11" s="1"/>
  <c r="H18" i="4"/>
  <c r="F9" i="11" s="1"/>
  <c r="H34" i="4"/>
  <c r="F25" i="11" s="1"/>
  <c r="H9" i="4"/>
  <c r="H42" i="4"/>
  <c r="F33" i="11" s="1"/>
  <c r="H35" i="4"/>
  <c r="F26" i="11" s="1"/>
  <c r="H14" i="4"/>
  <c r="F5" i="11" s="1"/>
  <c r="H12" i="4"/>
  <c r="F4" i="11"/>
  <c r="H20" i="4"/>
  <c r="F11" i="11" s="1"/>
  <c r="H17" i="4"/>
  <c r="F8" i="11" s="1"/>
  <c r="H8" i="4"/>
  <c r="H46" i="4"/>
  <c r="F37" i="11" s="1"/>
  <c r="H25" i="4"/>
  <c r="F16" i="11" s="1"/>
  <c r="H29" i="4"/>
  <c r="F20" i="11" s="1"/>
  <c r="H11" i="4"/>
  <c r="H43" i="4"/>
  <c r="F34" i="11" s="1"/>
  <c r="H31" i="4"/>
  <c r="F22" i="11" s="1"/>
  <c r="H56" i="4"/>
  <c r="F47" i="11" s="1"/>
  <c r="H32" i="4"/>
  <c r="F23" i="11" s="1"/>
  <c r="C11" i="4"/>
  <c r="C44" i="4"/>
  <c r="A35" i="11" s="1"/>
  <c r="C53" i="4"/>
  <c r="A44" i="11" s="1"/>
  <c r="C50" i="4"/>
  <c r="A41" i="11" s="1"/>
  <c r="C10" i="4"/>
  <c r="C31" i="4"/>
  <c r="A22" i="11" s="1"/>
  <c r="C35" i="4"/>
  <c r="A26" i="11" s="1"/>
  <c r="C26" i="4"/>
  <c r="A17" i="11" s="1"/>
  <c r="C42" i="4"/>
  <c r="A33" i="11" s="1"/>
  <c r="C39" i="4"/>
  <c r="A30" i="11" s="1"/>
  <c r="C34" i="4"/>
  <c r="A25" i="11" s="1"/>
  <c r="C20" i="4"/>
  <c r="A11" i="11" s="1"/>
  <c r="C28" i="4"/>
  <c r="A19" i="11" s="1"/>
  <c r="C49" i="4"/>
  <c r="A40" i="11" s="1"/>
  <c r="C38" i="4"/>
  <c r="A29" i="11" s="1"/>
  <c r="C21" i="4"/>
  <c r="A12" i="11" s="1"/>
  <c r="C27" i="4"/>
  <c r="A18" i="11" s="1"/>
  <c r="C29" i="4"/>
  <c r="A20" i="11" s="1"/>
  <c r="C8" i="4"/>
  <c r="C40" i="4"/>
  <c r="A31" i="11" s="1"/>
  <c r="C30" i="4"/>
  <c r="A21" i="11" s="1"/>
  <c r="C43" i="4"/>
  <c r="A34" i="11" s="1"/>
  <c r="C9" i="4"/>
  <c r="C25" i="4"/>
  <c r="A16" i="11" s="1"/>
  <c r="A4" i="11"/>
  <c r="C51" i="4"/>
  <c r="A42" i="11" s="1"/>
  <c r="C7" i="4"/>
  <c r="C47" i="4"/>
  <c r="A38" i="11" s="1"/>
  <c r="C41" i="4"/>
  <c r="A32" i="11" s="1"/>
  <c r="C48" i="4"/>
  <c r="A39" i="11" s="1"/>
  <c r="C33" i="4"/>
  <c r="A24" i="11" s="1"/>
  <c r="C37" i="4"/>
  <c r="A28" i="11" s="1"/>
  <c r="C19" i="4"/>
  <c r="A10" i="11" s="1"/>
  <c r="C16" i="4"/>
  <c r="A7" i="11" s="1"/>
  <c r="C56" i="4"/>
  <c r="A47" i="11" s="1"/>
  <c r="C14" i="4"/>
  <c r="A5" i="11" s="1"/>
  <c r="C23" i="4"/>
  <c r="A14" i="11" s="1"/>
  <c r="C32" i="4"/>
  <c r="A23" i="11" s="1"/>
  <c r="C45" i="4"/>
  <c r="A36" i="11" s="1"/>
  <c r="C54" i="4"/>
  <c r="A45" i="11" s="1"/>
  <c r="C55" i="4"/>
  <c r="A46" i="11" s="1"/>
  <c r="C24" i="4"/>
  <c r="A15" i="11" s="1"/>
  <c r="C52" i="4"/>
  <c r="A43" i="11" s="1"/>
  <c r="C18" i="4"/>
  <c r="A9" i="11" s="1"/>
  <c r="C22" i="4"/>
  <c r="A13" i="11" s="1"/>
  <c r="C46" i="4"/>
  <c r="A37" i="11" s="1"/>
  <c r="C17" i="4"/>
  <c r="A8" i="11" s="1"/>
  <c r="C15" i="4"/>
  <c r="A6" i="11" s="1"/>
  <c r="C36" i="4"/>
  <c r="A27" i="11" s="1"/>
  <c r="F7" i="4"/>
  <c r="F21" i="4"/>
  <c r="D12" i="11" s="1"/>
  <c r="D4" i="11"/>
  <c r="F47" i="4"/>
  <c r="D38" i="11" s="1"/>
  <c r="F48" i="4"/>
  <c r="D39" i="11" s="1"/>
  <c r="F52" i="4"/>
  <c r="D43" i="11" s="1"/>
  <c r="F16" i="4"/>
  <c r="D7" i="11" s="1"/>
  <c r="F28" i="4"/>
  <c r="D19" i="11" s="1"/>
  <c r="F10" i="4"/>
  <c r="F49" i="4"/>
  <c r="D40" i="11" s="1"/>
  <c r="F41" i="4"/>
  <c r="D32" i="11" s="1"/>
  <c r="F50" i="4"/>
  <c r="D41" i="11" s="1"/>
  <c r="F37" i="4"/>
  <c r="D28" i="11" s="1"/>
  <c r="I44" i="4"/>
  <c r="I28" i="4"/>
  <c r="I8" i="4"/>
  <c r="I51" i="4"/>
  <c r="I35" i="4"/>
  <c r="I19" i="4"/>
  <c r="I49" i="4"/>
  <c r="I17" i="4"/>
  <c r="I30" i="4"/>
  <c r="I29" i="4"/>
  <c r="I26" i="4"/>
  <c r="I7" i="4"/>
  <c r="I52" i="4"/>
  <c r="I32" i="4"/>
  <c r="I10" i="4"/>
  <c r="I43" i="4"/>
  <c r="I23" i="4"/>
  <c r="I41" i="4"/>
  <c r="I46" i="4"/>
  <c r="I45" i="4"/>
  <c r="I53" i="4"/>
  <c r="I18" i="4"/>
  <c r="I56" i="4"/>
  <c r="I24" i="4"/>
  <c r="I55" i="4"/>
  <c r="I27" i="4"/>
  <c r="I33" i="4"/>
  <c r="I22" i="4"/>
  <c r="I42" i="4"/>
  <c r="I48" i="4"/>
  <c r="I20" i="4"/>
  <c r="I47" i="4"/>
  <c r="I15" i="4"/>
  <c r="I25" i="4"/>
  <c r="I6" i="4"/>
  <c r="I37" i="4"/>
  <c r="I16" i="4"/>
  <c r="I9" i="4"/>
  <c r="I50" i="4"/>
  <c r="I12" i="4"/>
  <c r="I14" i="4"/>
  <c r="I11" i="4"/>
  <c r="I40" i="4"/>
  <c r="I39" i="4"/>
  <c r="I54" i="4"/>
  <c r="I21" i="4"/>
  <c r="I36" i="4"/>
  <c r="I31" i="4"/>
  <c r="I38" i="4"/>
  <c r="I34" i="4"/>
  <c r="Q11" i="4"/>
  <c r="Q43" i="4"/>
  <c r="W34" i="11" s="1"/>
  <c r="Q9" i="4"/>
  <c r="Q36" i="4"/>
  <c r="W27" i="11" s="1"/>
  <c r="Q30" i="4"/>
  <c r="W21" i="11" s="1"/>
  <c r="Q47" i="4"/>
  <c r="W38" i="11" s="1"/>
  <c r="Q56" i="4"/>
  <c r="W47" i="11" s="1"/>
  <c r="Q14" i="4"/>
  <c r="W5" i="11" s="1"/>
  <c r="Q26" i="4"/>
  <c r="W17" i="11" s="1"/>
  <c r="Q7" i="4"/>
  <c r="Q49" i="4"/>
  <c r="W40" i="11" s="1"/>
  <c r="Q34" i="4"/>
  <c r="W25" i="11" s="1"/>
  <c r="Q22" i="4"/>
  <c r="W13" i="11" s="1"/>
  <c r="Q44" i="4"/>
  <c r="W35" i="11" s="1"/>
  <c r="Q6" i="4"/>
  <c r="W3" i="11" s="1"/>
  <c r="Q28" i="4"/>
  <c r="W19" i="11" s="1"/>
  <c r="Q33" i="4"/>
  <c r="W24" i="11" s="1"/>
  <c r="Q37" i="4"/>
  <c r="W28" i="11" s="1"/>
  <c r="Q24" i="4"/>
  <c r="W15" i="11" s="1"/>
  <c r="Q51" i="4"/>
  <c r="W42" i="11" s="1"/>
  <c r="Q46" i="4"/>
  <c r="W37" i="11" s="1"/>
  <c r="W4" i="11"/>
  <c r="Q10" i="4"/>
  <c r="Q15" i="4"/>
  <c r="W6" i="11" s="1"/>
  <c r="Q16" i="4"/>
  <c r="W7" i="11" s="1"/>
  <c r="Q32" i="4"/>
  <c r="W23" i="11" s="1"/>
  <c r="Q38" i="4"/>
  <c r="W29" i="11" s="1"/>
  <c r="Q54" i="4"/>
  <c r="W45" i="11" s="1"/>
  <c r="Q19" i="4"/>
  <c r="W10" i="11" s="1"/>
  <c r="Q8" i="4"/>
  <c r="Q48" i="4"/>
  <c r="W39" i="11" s="1"/>
  <c r="Q31" i="4"/>
  <c r="W22" i="11" s="1"/>
  <c r="Q17" i="4"/>
  <c r="W8" i="11" s="1"/>
  <c r="Q40" i="4"/>
  <c r="W31" i="11" s="1"/>
  <c r="Q25" i="4"/>
  <c r="W16" i="11" s="1"/>
  <c r="Q20" i="4"/>
  <c r="W11" i="11" s="1"/>
  <c r="Q53" i="4"/>
  <c r="W44" i="11" s="1"/>
  <c r="Q23" i="4"/>
  <c r="W14" i="11" s="1"/>
  <c r="Q35" i="4"/>
  <c r="W26" i="11" s="1"/>
  <c r="Q18" i="4"/>
  <c r="W9" i="11" s="1"/>
  <c r="Q52" i="4"/>
  <c r="W43" i="11" s="1"/>
  <c r="Q21" i="4"/>
  <c r="W12" i="11" s="1"/>
  <c r="Q12" i="4"/>
  <c r="Q39" i="4"/>
  <c r="W30" i="11" s="1"/>
  <c r="Q45" i="4"/>
  <c r="W36" i="11" s="1"/>
  <c r="Q50" i="4"/>
  <c r="W41" i="11" s="1"/>
  <c r="Q42" i="4"/>
  <c r="W33" i="11" s="1"/>
  <c r="Q41" i="4"/>
  <c r="W32" i="11" s="1"/>
  <c r="Q29" i="4"/>
  <c r="W20" i="11" s="1"/>
  <c r="Q27" i="4"/>
  <c r="W18" i="11" s="1"/>
  <c r="Q55" i="4"/>
  <c r="W46" i="11" s="1"/>
  <c r="N47" i="4"/>
  <c r="N38" i="11" s="1"/>
  <c r="N33" i="4"/>
  <c r="N24" i="11" s="1"/>
  <c r="N30" i="4"/>
  <c r="N21" i="11" s="1"/>
  <c r="N14" i="4"/>
  <c r="N5" i="11" s="1"/>
  <c r="N41" i="4"/>
  <c r="N32" i="11" s="1"/>
  <c r="N32" i="4"/>
  <c r="N23" i="11" s="1"/>
  <c r="N27" i="4"/>
  <c r="N18" i="11" s="1"/>
  <c r="N37" i="4"/>
  <c r="N28" i="11" s="1"/>
  <c r="N18" i="4"/>
  <c r="N9" i="11" s="1"/>
  <c r="N16" i="4"/>
  <c r="N7" i="11" s="1"/>
  <c r="N6" i="4"/>
  <c r="N3" i="11" s="1"/>
  <c r="N43" i="4"/>
  <c r="N34" i="11" s="1"/>
  <c r="N29" i="4"/>
  <c r="N20" i="11" s="1"/>
  <c r="N20" i="4"/>
  <c r="N11" i="11" s="1"/>
  <c r="N26" i="4"/>
  <c r="N17" i="11" s="1"/>
  <c r="N39" i="4"/>
  <c r="N30" i="11" s="1"/>
  <c r="N54" i="4"/>
  <c r="N45" i="11" s="1"/>
  <c r="N28" i="4"/>
  <c r="N19" i="11" s="1"/>
  <c r="N36" i="4"/>
  <c r="N27" i="11" s="1"/>
  <c r="N51" i="4"/>
  <c r="N42" i="11" s="1"/>
  <c r="N21" i="4"/>
  <c r="N12" i="11" s="1"/>
  <c r="N40" i="4"/>
  <c r="N31" i="11" s="1"/>
  <c r="N11" i="4"/>
  <c r="N17" i="4"/>
  <c r="N8" i="11" s="1"/>
  <c r="N23" i="4"/>
  <c r="N14" i="11" s="1"/>
  <c r="N22" i="4"/>
  <c r="N13" i="11" s="1"/>
  <c r="N35" i="4"/>
  <c r="N26" i="11" s="1"/>
  <c r="N19" i="4"/>
  <c r="N10" i="11" s="1"/>
  <c r="N50" i="4"/>
  <c r="N41" i="11" s="1"/>
  <c r="N52" i="4"/>
  <c r="N43" i="11" s="1"/>
  <c r="N45" i="4"/>
  <c r="N36" i="11" s="1"/>
  <c r="N34" i="4"/>
  <c r="N25" i="11" s="1"/>
  <c r="N25" i="4"/>
  <c r="N16" i="11" s="1"/>
  <c r="N44" i="4"/>
  <c r="N35" i="11" s="1"/>
  <c r="N9" i="4"/>
  <c r="N42" i="4"/>
  <c r="N33" i="11" s="1"/>
  <c r="N4" i="11"/>
  <c r="N55" i="4"/>
  <c r="N46" i="11" s="1"/>
  <c r="N56" i="4"/>
  <c r="N47" i="11" s="1"/>
  <c r="N8" i="4"/>
  <c r="N49" i="4"/>
  <c r="N40" i="11" s="1"/>
  <c r="N10" i="4"/>
  <c r="N7" i="4"/>
  <c r="N12" i="4"/>
  <c r="N31" i="4"/>
  <c r="N22" i="11" s="1"/>
  <c r="N38" i="4"/>
  <c r="N29" i="11" s="1"/>
  <c r="N48" i="4"/>
  <c r="N39" i="11" s="1"/>
  <c r="N24" i="4"/>
  <c r="N15" i="11" s="1"/>
  <c r="N15" i="4"/>
  <c r="N6" i="11" s="1"/>
  <c r="N46" i="4"/>
  <c r="N37" i="11" s="1"/>
  <c r="N53" i="4"/>
  <c r="N44" i="11" s="1"/>
  <c r="G47" i="4"/>
  <c r="E38" i="11" s="1"/>
  <c r="G28" i="4"/>
  <c r="E19" i="11" s="1"/>
  <c r="G51" i="4"/>
  <c r="E42" i="11" s="1"/>
  <c r="G52" i="4"/>
  <c r="E43" i="11" s="1"/>
  <c r="G38" i="4"/>
  <c r="E29" i="11" s="1"/>
  <c r="G32" i="4"/>
  <c r="E23" i="11" s="1"/>
  <c r="G17" i="4"/>
  <c r="E8" i="11" s="1"/>
  <c r="G40" i="4"/>
  <c r="E31" i="11" s="1"/>
  <c r="G41" i="4"/>
  <c r="E32" i="11" s="1"/>
  <c r="G31" i="4"/>
  <c r="E22" i="11" s="1"/>
  <c r="G23" i="4"/>
  <c r="E14" i="11" s="1"/>
  <c r="G46" i="4"/>
  <c r="E37" i="11" s="1"/>
  <c r="G18" i="4"/>
  <c r="E9" i="11" s="1"/>
  <c r="G54" i="4"/>
  <c r="E45" i="11" s="1"/>
  <c r="G45" i="4"/>
  <c r="E36" i="11" s="1"/>
  <c r="G16" i="4"/>
  <c r="E7" i="11" s="1"/>
  <c r="G24" i="4"/>
  <c r="E15" i="11" s="1"/>
  <c r="G22" i="4"/>
  <c r="E13" i="11" s="1"/>
  <c r="G44" i="4"/>
  <c r="E35" i="11" s="1"/>
  <c r="G53" i="4"/>
  <c r="E44" i="11" s="1"/>
  <c r="G30" i="4"/>
  <c r="E21" i="11" s="1"/>
  <c r="G33" i="4"/>
  <c r="E24" i="11" s="1"/>
  <c r="G9" i="4"/>
  <c r="G50" i="4"/>
  <c r="E41" i="11" s="1"/>
  <c r="G26" i="4"/>
  <c r="E17" i="11" s="1"/>
  <c r="G8" i="4"/>
  <c r="G39" i="4"/>
  <c r="E30" i="11" s="1"/>
  <c r="G15" i="4"/>
  <c r="E6" i="11" s="1"/>
  <c r="G7" i="4"/>
  <c r="G10" i="4"/>
  <c r="G25" i="4"/>
  <c r="E16" i="11" s="1"/>
  <c r="G21" i="4"/>
  <c r="E12" i="11" s="1"/>
  <c r="G48" i="4"/>
  <c r="E39" i="11" s="1"/>
  <c r="G29" i="4"/>
  <c r="E20" i="11" s="1"/>
  <c r="E4" i="11"/>
  <c r="G36" i="4"/>
  <c r="E27" i="11" s="1"/>
  <c r="G35" i="4"/>
  <c r="E26" i="11" s="1"/>
  <c r="G12" i="4"/>
  <c r="G34" i="4"/>
  <c r="E25" i="11" s="1"/>
  <c r="G37" i="4"/>
  <c r="E28" i="11" s="1"/>
  <c r="G6" i="4"/>
  <c r="E3" i="11" s="1"/>
  <c r="G27" i="4"/>
  <c r="E18" i="11" s="1"/>
  <c r="G56" i="4"/>
  <c r="E47" i="11" s="1"/>
  <c r="G42" i="4"/>
  <c r="E33" i="11" s="1"/>
  <c r="G19" i="4"/>
  <c r="E10" i="11" s="1"/>
  <c r="G11" i="4"/>
  <c r="G43" i="4"/>
  <c r="E34" i="11" s="1"/>
  <c r="G55" i="4"/>
  <c r="E46" i="11" s="1"/>
  <c r="G49" i="4"/>
  <c r="E40" i="11" s="1"/>
  <c r="G14" i="4"/>
  <c r="E5" i="11" s="1"/>
  <c r="G20" i="4"/>
  <c r="E11" i="11" s="1"/>
  <c r="Z15" i="11" l="1"/>
  <c r="AA15" i="11" s="1"/>
  <c r="Z23" i="11"/>
  <c r="AA23" i="11" s="1"/>
  <c r="Z3" i="11"/>
  <c r="AA3" i="11" s="1"/>
  <c r="Z24" i="11"/>
  <c r="AA24" i="11" s="1"/>
  <c r="Z29" i="11"/>
  <c r="AA29" i="11" s="1"/>
  <c r="Z25" i="11"/>
  <c r="AA25" i="11" s="1"/>
  <c r="Z26" i="11"/>
  <c r="AA26" i="11" s="1"/>
  <c r="Z37" i="11"/>
  <c r="AA37" i="11" s="1"/>
  <c r="Z44" i="11"/>
  <c r="AA44" i="11" s="1"/>
  <c r="Z27" i="11"/>
  <c r="AA27" i="11" s="1"/>
  <c r="Z46" i="11"/>
  <c r="AA46" i="11" s="1"/>
  <c r="Z7" i="11"/>
  <c r="AA7" i="11" s="1"/>
  <c r="Z42" i="11"/>
  <c r="AA42" i="11" s="1"/>
  <c r="Z34" i="11"/>
  <c r="AA34" i="11" s="1"/>
  <c r="Z30" i="11"/>
  <c r="AA30" i="11" s="1"/>
  <c r="Z35" i="11"/>
  <c r="AA35" i="11" s="1"/>
  <c r="Z8" i="11"/>
  <c r="AA8" i="11" s="1"/>
  <c r="Z43" i="11"/>
  <c r="AA43" i="11" s="1"/>
  <c r="Z36" i="11"/>
  <c r="AA36" i="11" s="1"/>
  <c r="Z47" i="11"/>
  <c r="AA47" i="11" s="1"/>
  <c r="Z28" i="11"/>
  <c r="AA28" i="11" s="1"/>
  <c r="Z38" i="11"/>
  <c r="AA38" i="11" s="1"/>
  <c r="Z16" i="11"/>
  <c r="AA16" i="11" s="1"/>
  <c r="Z31" i="11"/>
  <c r="AA31" i="11" s="1"/>
  <c r="Z12" i="11"/>
  <c r="AA12" i="11" s="1"/>
  <c r="Z11" i="11"/>
  <c r="AA11" i="11" s="1"/>
  <c r="Z17" i="11"/>
  <c r="AA17" i="11" s="1"/>
  <c r="Z41" i="11"/>
  <c r="AA41" i="11" s="1"/>
  <c r="Z13" i="11"/>
  <c r="AA13" i="11" s="1"/>
  <c r="Z14" i="11"/>
  <c r="AA14" i="11" s="1"/>
  <c r="Z39" i="11"/>
  <c r="AA39" i="11" s="1"/>
  <c r="Z20" i="11"/>
  <c r="AA20" i="11" s="1"/>
  <c r="Z40" i="11"/>
  <c r="AA40" i="11" s="1"/>
  <c r="Z22" i="11"/>
  <c r="AA22" i="11" s="1"/>
  <c r="Z6" i="11"/>
  <c r="AA6" i="11" s="1"/>
  <c r="Z9" i="11"/>
  <c r="AA9" i="11" s="1"/>
  <c r="Z45" i="11"/>
  <c r="AA45" i="11" s="1"/>
  <c r="Z5" i="11"/>
  <c r="AA5" i="11" s="1"/>
  <c r="Z10" i="11"/>
  <c r="AA10" i="11" s="1"/>
  <c r="Z32" i="11"/>
  <c r="AA32" i="11" s="1"/>
  <c r="Z4" i="11"/>
  <c r="AA4" i="11" s="1"/>
  <c r="Z21" i="11"/>
  <c r="AA21" i="11" s="1"/>
  <c r="Z18" i="11"/>
  <c r="AA18" i="11" s="1"/>
  <c r="Z19" i="11"/>
  <c r="AA19" i="11" s="1"/>
  <c r="Z33" i="11"/>
  <c r="AA33" i="11" s="1"/>
</calcChain>
</file>

<file path=xl/sharedStrings.xml><?xml version="1.0" encoding="utf-8"?>
<sst xmlns="http://schemas.openxmlformats.org/spreadsheetml/2006/main" count="228" uniqueCount="91">
  <si>
    <t xml:space="preserve"> 2020 INDIVIDUAL MARKET PLANS • PREMIUMS BY AGE</t>
  </si>
  <si>
    <t>Rates as of January 1, 2020.  Rates listed are before tax credits. This information, including all quoted rates, should be used for informational purposes only. </t>
  </si>
  <si>
    <t>Insurance Company</t>
  </si>
  <si>
    <t>BCBSRI</t>
  </si>
  <si>
    <t>NHPRI</t>
  </si>
  <si>
    <t>Plan Name</t>
  </si>
  <si>
    <t>VantageBlue Direct Plan 750/1500</t>
  </si>
  <si>
    <t xml:space="preserve">VantageBlue Direct Plan 1500/3000  </t>
  </si>
  <si>
    <t xml:space="preserve">*BlueSolutions for HSA Direct  1700/3400 </t>
  </si>
  <si>
    <t>BasicBlue Direct  2500/5000</t>
  </si>
  <si>
    <t>BlueCHiP Direct  2300/4600</t>
  </si>
  <si>
    <t>BlueCHiP Direct Advance 2300/4600</t>
  </si>
  <si>
    <t>*Neighborhood ESSENTIAL</t>
  </si>
  <si>
    <t>Neighborhood        
PLUS</t>
  </si>
  <si>
    <t>VantageBlue Direct Plan 5700/11400</t>
  </si>
  <si>
    <t>BasicBlue Direct  5500/11000</t>
  </si>
  <si>
    <t>BlueCHiP Direct 4800/9600</t>
  </si>
  <si>
    <t>*BlueSolutions for HSA Direct  4100/8200</t>
  </si>
  <si>
    <t>BlueCHiP Direct Advance 4650/9300</t>
  </si>
  <si>
    <t>*Neighborhood       VALUE</t>
  </si>
  <si>
    <t>Neighborhood COMMUNITY</t>
  </si>
  <si>
    <t>BasicBlue Direct  6550/13100</t>
  </si>
  <si>
    <t xml:space="preserve">*BlueSolutions for HSA Direct 6300/12600 </t>
  </si>
  <si>
    <t>*Neighborhood ECONOMY</t>
  </si>
  <si>
    <t>Neighborhood INNOVATION</t>
  </si>
  <si>
    <t>Look up age</t>
  </si>
  <si>
    <t>Metal Level</t>
  </si>
  <si>
    <t>Platinum</t>
  </si>
  <si>
    <t>Gold</t>
  </si>
  <si>
    <t>Silver</t>
  </si>
  <si>
    <t>Bronze</t>
  </si>
  <si>
    <t>0-14</t>
  </si>
  <si>
    <t>64+</t>
  </si>
  <si>
    <r>
      <rPr>
        <b/>
        <sz val="14"/>
        <color rgb="FF0083BE"/>
        <rFont val="Calibri"/>
        <family val="2"/>
        <scheme val="minor"/>
      </rPr>
      <t>BCBSRI: Blue Cross &amp; Blue Shield of Rhode Island</t>
    </r>
    <r>
      <rPr>
        <b/>
        <sz val="14"/>
        <color theme="1"/>
        <rFont val="Calibri"/>
        <family val="2"/>
        <scheme val="minor"/>
      </rPr>
      <t xml:space="preserve"> • </t>
    </r>
    <r>
      <rPr>
        <b/>
        <sz val="14"/>
        <color rgb="FF009A67"/>
        <rFont val="Calibri"/>
        <family val="2"/>
        <scheme val="minor"/>
      </rPr>
      <t>NHPRI: Neighborhood Health Plan of Rhode Island</t>
    </r>
  </si>
  <si>
    <t>*This plan does not cover abortion except in very limited circumstances (check your policy or plan document for further information). No portion of the premium paid for this plan is placed in an allocation account, established for the coverage of elective abortion services, and defined by 45 CFR section 156(e)(3).</t>
  </si>
  <si>
    <t>2020 SMALL GROUP MARKET PLANS • PREMIUMS BY AGE</t>
  </si>
  <si>
    <t>Plan Marketing Name</t>
  </si>
  <si>
    <t xml:space="preserve">VantageBlue 100/80 500/1000 </t>
  </si>
  <si>
    <t>VantageBlue 100/80 750/1500</t>
  </si>
  <si>
    <t xml:space="preserve">VantageBlue 100/60 1500/3000 </t>
  </si>
  <si>
    <t>Neighborhood PRIME</t>
  </si>
  <si>
    <t>BlueSolutions for HSA 100/60 1500/3000 Copay Plan</t>
  </si>
  <si>
    <t xml:space="preserve">VantageBlue 100/80 2500/5000 </t>
  </si>
  <si>
    <t>BlueSolutions for HSA 100/60 1900/3800</t>
  </si>
  <si>
    <t xml:space="preserve">VantageBlue 80/60 3000/6000 </t>
  </si>
  <si>
    <t>Neighborhood PREMIER</t>
  </si>
  <si>
    <t>Neighborhood EDGE</t>
  </si>
  <si>
    <t>BlueSolutions for HSA 100/60 3400/6800</t>
  </si>
  <si>
    <t>VantageBlue 100/80 8150/16300</t>
  </si>
  <si>
    <t>Neighborhood CHOICE</t>
  </si>
  <si>
    <t>BlueSolutions for HSA 100/60 6750/13500</t>
  </si>
  <si>
    <t>Neighborhood STANDARD</t>
  </si>
  <si>
    <t>Premium by Age:   0-14</t>
  </si>
  <si>
    <t>Multipliers for each month (used in calculation, not for display)</t>
  </si>
  <si>
    <t>For Coverage Effective January, February, March 2019</t>
  </si>
  <si>
    <t>For Coverage Effective April, May, June 2019</t>
  </si>
  <si>
    <t>For Coverage Effective July, August, September 2019</t>
  </si>
  <si>
    <t>For Coverage Effective October, November, December 2019</t>
  </si>
  <si>
    <r>
      <rPr>
        <b/>
        <sz val="14"/>
        <color rgb="FF0083BE"/>
        <rFont val="Calibri"/>
        <family val="2"/>
        <scheme val="minor"/>
      </rPr>
      <t>BCBSRI: Blue Cross &amp; Blue Shield of Rhode Island</t>
    </r>
    <r>
      <rPr>
        <b/>
        <sz val="14"/>
        <color theme="1"/>
        <rFont val="Calibri"/>
        <family val="2"/>
        <scheme val="minor"/>
      </rPr>
      <t xml:space="preserve"> • </t>
    </r>
    <r>
      <rPr>
        <b/>
        <sz val="14"/>
        <color rgb="FF009A67"/>
        <rFont val="Calibri"/>
        <family val="2"/>
        <scheme val="minor"/>
      </rPr>
      <t>NHPRI: Neighborhood Health Plan of Rhode Island</t>
    </r>
    <r>
      <rPr>
        <b/>
        <sz val="14"/>
        <color theme="1"/>
        <rFont val="Calibri"/>
        <family val="2"/>
        <scheme val="minor"/>
      </rPr>
      <t/>
    </r>
  </si>
  <si>
    <r>
      <rPr>
        <b/>
        <sz val="14"/>
        <color rgb="FF0083BE"/>
        <rFont val="Calibri"/>
        <family val="2"/>
        <scheme val="minor"/>
      </rPr>
      <t>BCBSRI: Blue Cross &amp; Blue Shield of Rhode Island</t>
    </r>
    <r>
      <rPr>
        <b/>
        <sz val="14"/>
        <color theme="1"/>
        <rFont val="Calibri"/>
        <family val="2"/>
        <scheme val="minor"/>
      </rPr>
      <t xml:space="preserve"> • </t>
    </r>
    <r>
      <rPr>
        <b/>
        <sz val="14"/>
        <color rgb="FF009A67"/>
        <rFont val="Calibri"/>
        <family val="2"/>
        <scheme val="minor"/>
      </rPr>
      <t>NHPRI: Neighborhood Health Plan of Rhode Island</t>
    </r>
    <r>
      <rPr>
        <b/>
        <sz val="14"/>
        <color theme="1"/>
        <rFont val="Calibri"/>
        <family val="2"/>
        <scheme val="minor"/>
      </rPr>
      <t xml:space="preserve"> </t>
    </r>
  </si>
  <si>
    <t>Approved Rates for Certified Plans--Small Group Market</t>
  </si>
  <si>
    <t>HIOS Plan ID* (Standard Component + Variant)</t>
  </si>
  <si>
    <t>15287RI0490002</t>
  </si>
  <si>
    <t>15287RI0490014</t>
  </si>
  <si>
    <t>15287RI0490016</t>
  </si>
  <si>
    <t>77514RI0020004</t>
  </si>
  <si>
    <t>15287RI0070021</t>
  </si>
  <si>
    <t>15287RI0250052</t>
  </si>
  <si>
    <t>15287RI0070005</t>
  </si>
  <si>
    <t>15287RI0250050</t>
  </si>
  <si>
    <t>77514RI0020010</t>
  </si>
  <si>
    <t>77514RI0020012</t>
  </si>
  <si>
    <t>15287RI0070017</t>
  </si>
  <si>
    <t>15287RI0250056</t>
  </si>
  <si>
    <t>77514RI0020001</t>
  </si>
  <si>
    <t>15287RI0070019</t>
  </si>
  <si>
    <t>77514RI0020003</t>
  </si>
  <si>
    <t>Lookup age</t>
  </si>
  <si>
    <t>Premium by Age:</t>
  </si>
  <si>
    <t>"base rate"</t>
  </si>
  <si>
    <t>21-24</t>
  </si>
  <si>
    <t>Note: Small Group rates to the left apply to 1/1/20 coverage. For coverage beginning later in 2019, multiply the appropriate monthly factor below by the rates to the left</t>
  </si>
  <si>
    <t>For Coverage Effective January, February, March 2020</t>
  </si>
  <si>
    <t>For Coverage Effective April, May, June 2020</t>
  </si>
  <si>
    <t>For Coverage Effective July, August, September 2020</t>
  </si>
  <si>
    <t>For Coverage Effective October, November, December 2020</t>
  </si>
  <si>
    <t>Age</t>
  </si>
  <si>
    <t>Factor</t>
  </si>
  <si>
    <t>To do</t>
  </si>
  <si>
    <t>sanity check</t>
  </si>
  <si>
    <t>Rates as of October, 2019.  To calculate a rate for an employer group, HSRI adds the premium amount listed here for each person in the group. HSRI then averages across the group to develop composite rates for each family type. Employers can choose how much to contribute, and for Full Choice groups, employees can apply that contribution towards any HSRI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</si>
</sst>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00"/>
    <numFmt numFmtId="165" formatCode="&quot;$&quot;#,##0.00"/>
    <numFmt numFmtId="166" formatCode="_([$€-2]* #,##0.00_);_([$€-2]* \(#,##0.00\);_([$€-2]* &quot;-&quot;??_)"/>
    <numFmt numFmtId="167" formatCode="m/d/yy;@"/>
    <numFmt numFmtId="168" formatCode="0.00000"/>
    <numFmt numFmtId="169" formatCode="0.0000"/>
    <numFmt numFmtId="170" formatCode="&quot;$&quot;#,##0"/>
  </numFmts>
  <fonts count="4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
      <name val="MS Sans Serif"/>
      <family val="2"/>
    </font>
    <font>
      <sz val="10"/>
      <name val="Arial"/>
      <family val="2"/>
    </font>
    <font>
      <sz val="10"/>
      <name val="Arial"/>
      <family val="2"/>
    </font>
    <font>
      <sz val="12"/>
      <name val="Times New Roman"/>
      <family val="1"/>
    </font>
    <font>
      <sz val="11"/>
      <color indexed="8"/>
      <name val="Calibri"/>
      <family val="2"/>
    </font>
    <font>
      <b/>
      <sz val="10"/>
      <color indexed="12"/>
      <name val="Arial"/>
      <family val="2"/>
    </font>
    <font>
      <i/>
      <sz val="11"/>
      <color theme="1"/>
      <name val="Calibri"/>
      <family val="2"/>
      <scheme val="minor"/>
    </font>
    <font>
      <sz val="11"/>
      <color theme="1"/>
      <name val="Arial"/>
      <family val="2"/>
    </font>
    <font>
      <sz val="11"/>
      <name val="Calibri"/>
      <family val="2"/>
      <scheme val="minor"/>
    </font>
    <font>
      <sz val="11"/>
      <color theme="1"/>
      <name val="Calibri"/>
      <family val="2"/>
    </font>
    <font>
      <i/>
      <sz val="11"/>
      <color theme="1"/>
      <name val="Calibri"/>
      <family val="2"/>
    </font>
    <font>
      <i/>
      <sz val="12"/>
      <color theme="1"/>
      <name val="Calibri"/>
      <family val="2"/>
    </font>
    <font>
      <sz val="12"/>
      <color theme="1"/>
      <name val="Calibri"/>
      <family val="2"/>
    </font>
    <font>
      <sz val="10"/>
      <color theme="1"/>
      <name val="Calibri"/>
      <family val="2"/>
    </font>
    <font>
      <sz val="10"/>
      <color rgb="FF000000"/>
      <name val="Calibri"/>
      <family val="2"/>
      <scheme val="minor"/>
    </font>
    <font>
      <sz val="8"/>
      <name val="Calibri"/>
      <family val="2"/>
      <scheme val="minor"/>
    </font>
    <font>
      <b/>
      <sz val="22"/>
      <color theme="1"/>
      <name val="Calibri"/>
      <family val="2"/>
    </font>
    <font>
      <i/>
      <sz val="13"/>
      <color theme="1"/>
      <name val="Calibri"/>
      <family val="2"/>
    </font>
    <font>
      <b/>
      <sz val="13"/>
      <color rgb="FF000000"/>
      <name val="Calibri"/>
      <family val="2"/>
    </font>
    <font>
      <sz val="13"/>
      <color theme="1"/>
      <name val="Calibri"/>
      <family val="2"/>
    </font>
    <font>
      <sz val="12"/>
      <color rgb="FF000000"/>
      <name val="Calibri"/>
      <family val="2"/>
    </font>
    <font>
      <b/>
      <sz val="14"/>
      <color theme="1"/>
      <name val="Calibri"/>
      <family val="2"/>
      <scheme val="minor"/>
    </font>
    <font>
      <b/>
      <sz val="14"/>
      <color rgb="FF0083BE"/>
      <name val="Calibri"/>
      <family val="2"/>
      <scheme val="minor"/>
    </font>
    <font>
      <b/>
      <sz val="14"/>
      <color rgb="FF009A67"/>
      <name val="Calibri"/>
      <family val="2"/>
      <scheme val="minor"/>
    </font>
    <font>
      <b/>
      <sz val="13"/>
      <color theme="0"/>
      <name val="Calibri"/>
      <family val="2"/>
    </font>
    <font>
      <i/>
      <sz val="10"/>
      <color rgb="FF000000"/>
      <name val="Arial"/>
      <family val="2"/>
    </font>
    <font>
      <b/>
      <sz val="13"/>
      <color theme="1"/>
      <name val="Calibri"/>
      <family val="2"/>
    </font>
    <font>
      <sz val="13"/>
      <color rgb="FF000000"/>
      <name val="Calibri"/>
      <family val="2"/>
    </font>
    <font>
      <sz val="13"/>
      <color theme="1"/>
      <name val="Calibri"/>
      <family val="2"/>
      <scheme val="minor"/>
    </font>
    <font>
      <i/>
      <sz val="13"/>
      <color theme="1"/>
      <name val="Calibri"/>
      <family val="2"/>
      <scheme val="minor"/>
    </font>
    <font>
      <sz val="13"/>
      <color rgb="FF000000"/>
      <name val="Calibri"/>
      <family val="2"/>
      <scheme val="minor"/>
    </font>
    <font>
      <b/>
      <i/>
      <sz val="13"/>
      <color theme="1"/>
      <name val="Calibri"/>
      <family val="2"/>
    </font>
    <font>
      <b/>
      <sz val="14"/>
      <color theme="0"/>
      <name val="Calibri"/>
      <family val="2"/>
    </font>
    <font>
      <b/>
      <sz val="14"/>
      <color theme="1"/>
      <name val="Calibri"/>
      <family val="2"/>
    </font>
    <font>
      <i/>
      <sz val="14"/>
      <color theme="1"/>
      <name val="Calibri"/>
      <family val="2"/>
    </font>
    <font>
      <sz val="14"/>
      <color theme="1"/>
      <name val="Calibri"/>
      <family val="2"/>
    </font>
    <font>
      <sz val="16"/>
      <color theme="1"/>
      <name val="Calibri"/>
      <family val="2"/>
    </font>
    <font>
      <i/>
      <sz val="11"/>
      <color theme="1"/>
      <name val="Arial"/>
      <family val="2"/>
    </font>
    <font>
      <i/>
      <sz val="11"/>
      <color rgb="FF000000"/>
      <name val="Arial"/>
      <family val="2"/>
    </font>
    <font>
      <sz val="11"/>
      <color rgb="FFFF0000"/>
      <name val="Calibri"/>
      <family val="2"/>
      <scheme val="minor"/>
    </font>
    <font>
      <sz val="12"/>
      <color rgb="FF000000"/>
      <name val="Calibri"/>
      <family val="2"/>
      <scheme val="minor"/>
    </font>
    <font>
      <sz val="11"/>
      <color rgb="FF000000"/>
      <name val="Arial"/>
      <family val="2"/>
    </font>
    <font>
      <b/>
      <sz val="13"/>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F2F2F2"/>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rgb="FF000000"/>
      </patternFill>
    </fill>
    <fill>
      <patternFill patternType="solid">
        <fgColor rgb="FFFFC000"/>
        <bgColor rgb="FF000000"/>
      </patternFill>
    </fill>
    <fill>
      <patternFill patternType="solid">
        <fgColor theme="0" tint="-0.34998626667073579"/>
        <bgColor rgb="FF000000"/>
      </patternFill>
    </fill>
    <fill>
      <patternFill patternType="solid">
        <fgColor theme="2" tint="-0.499984740745262"/>
        <bgColor rgb="FF000000"/>
      </patternFill>
    </fill>
    <fill>
      <patternFill patternType="solid">
        <fgColor rgb="FFA2C5E3"/>
        <bgColor indexed="64"/>
      </patternFill>
    </fill>
    <fill>
      <patternFill patternType="solid">
        <fgColor theme="3" tint="0.79998168889431442"/>
        <bgColor indexed="64"/>
      </patternFill>
    </fill>
    <fill>
      <patternFill patternType="solid">
        <fgColor rgb="FFB5D5B5"/>
        <bgColor indexed="64"/>
      </patternFill>
    </fill>
    <fill>
      <patternFill patternType="solid">
        <fgColor rgb="FF8BB78F"/>
        <bgColor indexed="64"/>
      </patternFill>
    </fill>
    <fill>
      <patternFill patternType="solid">
        <fgColor theme="0" tint="-4.9989318521683403E-2"/>
        <bgColor indexed="64"/>
      </patternFill>
    </fill>
    <fill>
      <patternFill patternType="solid">
        <fgColor rgb="FFEBF3F9"/>
        <bgColor indexed="64"/>
      </patternFill>
    </fill>
  </fills>
  <borders count="30">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auto="1"/>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theme="0"/>
      </right>
      <top/>
      <bottom style="thin">
        <color auto="1"/>
      </bottom>
      <diagonal/>
    </border>
    <border>
      <left/>
      <right style="thin">
        <color theme="0"/>
      </right>
      <top style="thin">
        <color auto="1"/>
      </top>
      <bottom style="thin">
        <color auto="1"/>
      </bottom>
      <diagonal/>
    </border>
    <border>
      <left style="thin">
        <color theme="0"/>
      </left>
      <right style="thick">
        <color theme="9"/>
      </right>
      <top style="thin">
        <color auto="1"/>
      </top>
      <bottom style="thin">
        <color auto="1"/>
      </bottom>
      <diagonal/>
    </border>
    <border>
      <left style="thin">
        <color theme="0"/>
      </left>
      <right/>
      <top/>
      <bottom style="thin">
        <color auto="1"/>
      </bottom>
      <diagonal/>
    </border>
    <border>
      <left style="thin">
        <color theme="0"/>
      </left>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style="thin">
        <color indexed="64"/>
      </right>
      <top style="thin">
        <color auto="1"/>
      </top>
      <bottom/>
      <diagonal/>
    </border>
    <border>
      <left style="thin">
        <color theme="0"/>
      </left>
      <right style="thin">
        <color indexed="64"/>
      </right>
      <top style="thin">
        <color indexed="64"/>
      </top>
      <bottom style="thin">
        <color auto="1"/>
      </bottom>
      <diagonal/>
    </border>
    <border>
      <left style="thin">
        <color theme="0"/>
      </left>
      <right style="thin">
        <color indexed="64"/>
      </right>
      <top/>
      <bottom style="thin">
        <color auto="1"/>
      </bottom>
      <diagonal/>
    </border>
  </borders>
  <cellStyleXfs count="664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9" fontId="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165" fontId="7" fillId="0" borderId="0"/>
    <xf numFmtId="9" fontId="7" fillId="0" borderId="0"/>
    <xf numFmtId="38" fontId="7" fillId="0" borderId="0"/>
    <xf numFmtId="166" fontId="8" fillId="0" borderId="0" applyFont="0" applyFill="0" applyBorder="0" applyAlignment="0" applyProtection="0"/>
    <xf numFmtId="8" fontId="10" fillId="0" borderId="0">
      <protection locked="0"/>
    </xf>
    <xf numFmtId="9" fontId="10" fillId="0" borderId="0">
      <protection locked="0"/>
    </xf>
    <xf numFmtId="38" fontId="10" fillId="0" borderId="0">
      <protection locked="0"/>
    </xf>
    <xf numFmtId="0" fontId="7" fillId="0" borderId="0"/>
    <xf numFmtId="0" fontId="1" fillId="0" borderId="0"/>
    <xf numFmtId="0" fontId="8" fillId="0" borderId="0"/>
    <xf numFmtId="43" fontId="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6" fillId="0" borderId="0"/>
    <xf numFmtId="0" fontId="6" fillId="3" borderId="9" applyNumberFormat="0">
      <alignment horizontal="center"/>
      <protection locked="0"/>
    </xf>
    <xf numFmtId="0" fontId="6" fillId="0" borderId="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0">
    <xf numFmtId="0" fontId="0" fillId="0" borderId="0" xfId="0"/>
    <xf numFmtId="0" fontId="0" fillId="0" borderId="2" xfId="0" applyFill="1" applyBorder="1"/>
    <xf numFmtId="0" fontId="0" fillId="0" borderId="0" xfId="0" applyFill="1"/>
    <xf numFmtId="0" fontId="0" fillId="0" borderId="0" xfId="0"/>
    <xf numFmtId="0" fontId="11" fillId="0" borderId="0" xfId="0" applyFont="1" applyAlignment="1">
      <alignment wrapText="1"/>
    </xf>
    <xf numFmtId="0" fontId="11" fillId="0" borderId="0" xfId="0" applyFont="1"/>
    <xf numFmtId="0" fontId="11" fillId="0" borderId="5" xfId="0" applyFont="1" applyFill="1" applyBorder="1"/>
    <xf numFmtId="0" fontId="11" fillId="0" borderId="6" xfId="0" applyFont="1" applyFill="1" applyBorder="1"/>
    <xf numFmtId="0" fontId="0" fillId="0" borderId="3" xfId="0" applyBorder="1"/>
    <xf numFmtId="167" fontId="0" fillId="0" borderId="3" xfId="0" applyNumberFormat="1" applyBorder="1" applyAlignment="1">
      <alignment horizontal="center"/>
    </xf>
    <xf numFmtId="0" fontId="12" fillId="4" borderId="2" xfId="0" applyFont="1" applyFill="1" applyBorder="1" applyAlignment="1">
      <alignment horizontal="center" vertical="center"/>
    </xf>
    <xf numFmtId="0" fontId="12" fillId="5"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0" fillId="0" borderId="0" xfId="0" applyFill="1" applyBorder="1"/>
    <xf numFmtId="0" fontId="0" fillId="0" borderId="2" xfId="0" applyFill="1" applyBorder="1" applyAlignment="1">
      <alignment wrapText="1"/>
    </xf>
    <xf numFmtId="0" fontId="0" fillId="0" borderId="2" xfId="0" applyFill="1" applyBorder="1" applyAlignment="1">
      <alignment horizontal="right"/>
    </xf>
    <xf numFmtId="165" fontId="0" fillId="0" borderId="2" xfId="0" applyNumberFormat="1" applyFill="1" applyBorder="1" applyAlignment="1">
      <alignment horizontal="center" vertical="center"/>
    </xf>
    <xf numFmtId="165" fontId="0" fillId="0" borderId="2" xfId="1" applyNumberFormat="1" applyFont="1" applyFill="1" applyBorder="1" applyAlignment="1">
      <alignment horizontal="center"/>
    </xf>
    <xf numFmtId="0" fontId="6" fillId="7" borderId="2" xfId="0" applyFont="1" applyFill="1" applyBorder="1" applyAlignment="1">
      <alignment vertical="top" wrapText="1"/>
    </xf>
    <xf numFmtId="0" fontId="13" fillId="0" borderId="2" xfId="0" applyFont="1" applyFill="1" applyBorder="1" applyAlignment="1">
      <alignment vertical="center"/>
    </xf>
    <xf numFmtId="0" fontId="13" fillId="6" borderId="2" xfId="0" applyFont="1" applyFill="1" applyBorder="1" applyAlignment="1">
      <alignment horizontal="left" vertical="center" wrapText="1"/>
    </xf>
    <xf numFmtId="165" fontId="0" fillId="6" borderId="2" xfId="1" applyNumberFormat="1" applyFont="1" applyFill="1" applyBorder="1" applyAlignment="1">
      <alignment horizontal="center"/>
    </xf>
    <xf numFmtId="0" fontId="15" fillId="0" borderId="0" xfId="0" applyFont="1"/>
    <xf numFmtId="0" fontId="14" fillId="0" borderId="0" xfId="0" applyFont="1"/>
    <xf numFmtId="0" fontId="0" fillId="0" borderId="0" xfId="0" applyFont="1"/>
    <xf numFmtId="0" fontId="16" fillId="0" borderId="0" xfId="0" applyFont="1"/>
    <xf numFmtId="0" fontId="17" fillId="0" borderId="0" xfId="0" applyFont="1"/>
    <xf numFmtId="0" fontId="17" fillId="0" borderId="0" xfId="0" applyFont="1" applyAlignment="1">
      <alignment horizontal="center"/>
    </xf>
    <xf numFmtId="0" fontId="15" fillId="0" borderId="0" xfId="0" applyFont="1" applyAlignment="1">
      <alignment horizontal="left"/>
    </xf>
    <xf numFmtId="0" fontId="16" fillId="0" borderId="0" xfId="0" applyFont="1" applyBorder="1"/>
    <xf numFmtId="0" fontId="14" fillId="0" borderId="0" xfId="0" applyFont="1" applyBorder="1" applyAlignment="1">
      <alignment horizontal="right"/>
    </xf>
    <xf numFmtId="0" fontId="0" fillId="0" borderId="0" xfId="0" applyFont="1" applyBorder="1"/>
    <xf numFmtId="0" fontId="15" fillId="0" borderId="0" xfId="0" applyFont="1" applyBorder="1" applyAlignment="1">
      <alignment horizontal="left"/>
    </xf>
    <xf numFmtId="0" fontId="15" fillId="0" borderId="0" xfId="0" applyFont="1" applyBorder="1"/>
    <xf numFmtId="0" fontId="14" fillId="0" borderId="0" xfId="0" applyFont="1" applyBorder="1"/>
    <xf numFmtId="0" fontId="19" fillId="0" borderId="0" xfId="0" applyFont="1" applyAlignment="1">
      <alignment vertical="center" wrapText="1" shrinkToFit="1"/>
    </xf>
    <xf numFmtId="0" fontId="21" fillId="0" borderId="0" xfId="0" applyFont="1" applyBorder="1" applyAlignment="1">
      <alignment horizontal="left" vertical="center"/>
    </xf>
    <xf numFmtId="0" fontId="22" fillId="0" borderId="0" xfId="0" applyFont="1" applyBorder="1"/>
    <xf numFmtId="0" fontId="24" fillId="0" borderId="0" xfId="0" applyFont="1" applyBorder="1"/>
    <xf numFmtId="0" fontId="26" fillId="0" borderId="0" xfId="0" applyFont="1" applyBorder="1" applyAlignment="1">
      <alignment horizontal="left"/>
    </xf>
    <xf numFmtId="0" fontId="18" fillId="0" borderId="0" xfId="0" applyFont="1" applyAlignment="1">
      <alignment vertical="center" wrapText="1" shrinkToFit="1"/>
    </xf>
    <xf numFmtId="165" fontId="25" fillId="12" borderId="17" xfId="0" applyNumberFormat="1" applyFont="1" applyFill="1" applyBorder="1" applyAlignment="1">
      <alignment horizontal="center" vertical="center" wrapText="1"/>
    </xf>
    <xf numFmtId="165" fontId="25" fillId="12" borderId="18" xfId="0" applyNumberFormat="1" applyFont="1" applyFill="1" applyBorder="1" applyAlignment="1">
      <alignment horizontal="center" vertical="center" wrapText="1"/>
    </xf>
    <xf numFmtId="165" fontId="25" fillId="13" borderId="18" xfId="0" applyNumberFormat="1" applyFont="1" applyFill="1" applyBorder="1" applyAlignment="1">
      <alignment horizontal="center" vertical="center" wrapText="1"/>
    </xf>
    <xf numFmtId="165" fontId="25" fillId="12" borderId="20" xfId="0" applyNumberFormat="1" applyFont="1" applyFill="1" applyBorder="1" applyAlignment="1">
      <alignment horizontal="center" vertical="center" wrapText="1"/>
    </xf>
    <xf numFmtId="165" fontId="25" fillId="13" borderId="21" xfId="0" applyNumberFormat="1" applyFont="1" applyFill="1" applyBorder="1" applyAlignment="1">
      <alignment horizontal="center" vertical="center" wrapText="1"/>
    </xf>
    <xf numFmtId="0" fontId="30" fillId="0" borderId="0" xfId="0" applyFont="1" applyBorder="1" applyAlignment="1">
      <alignment wrapText="1"/>
    </xf>
    <xf numFmtId="0" fontId="24" fillId="0" borderId="0" xfId="0" applyFont="1"/>
    <xf numFmtId="0" fontId="32" fillId="12" borderId="18" xfId="0" applyFont="1" applyFill="1" applyBorder="1" applyAlignment="1">
      <alignment horizontal="center" vertical="center" wrapText="1"/>
    </xf>
    <xf numFmtId="2" fontId="32" fillId="13" borderId="21" xfId="0" applyNumberFormat="1" applyFont="1" applyFill="1" applyBorder="1" applyAlignment="1">
      <alignment horizontal="center" vertical="center" wrapText="1"/>
    </xf>
    <xf numFmtId="2" fontId="32" fillId="12" borderId="20" xfId="0" applyNumberFormat="1" applyFont="1" applyFill="1" applyBorder="1" applyAlignment="1">
      <alignment horizontal="center" vertical="center" wrapText="1"/>
    </xf>
    <xf numFmtId="2" fontId="32" fillId="12" borderId="18" xfId="0" applyNumberFormat="1" applyFont="1" applyFill="1" applyBorder="1" applyAlignment="1">
      <alignment horizontal="center" vertical="center" wrapText="1"/>
    </xf>
    <xf numFmtId="2" fontId="32" fillId="13" borderId="18" xfId="0" applyNumberFormat="1" applyFont="1" applyFill="1" applyBorder="1" applyAlignment="1">
      <alignment horizontal="center" vertical="center" wrapText="1"/>
    </xf>
    <xf numFmtId="0" fontId="31" fillId="15" borderId="18" xfId="0" applyFont="1" applyFill="1" applyBorder="1" applyAlignment="1">
      <alignment horizontal="center" vertical="center" wrapText="1"/>
    </xf>
    <xf numFmtId="0" fontId="31" fillId="15" borderId="21"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29" fillId="9" borderId="18"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18" xfId="0" applyFont="1" applyFill="1" applyBorder="1" applyAlignment="1">
      <alignment horizontal="center" vertical="center" wrapText="1"/>
    </xf>
    <xf numFmtId="0" fontId="34" fillId="0" borderId="0" xfId="0" applyFont="1" applyBorder="1"/>
    <xf numFmtId="0" fontId="33" fillId="0" borderId="0" xfId="0" applyFont="1" applyBorder="1"/>
    <xf numFmtId="0" fontId="22" fillId="0" borderId="0" xfId="0" applyFont="1" applyAlignment="1">
      <alignment wrapText="1"/>
    </xf>
    <xf numFmtId="0" fontId="24" fillId="0" borderId="0" xfId="0" applyFont="1" applyAlignment="1">
      <alignment wrapText="1"/>
    </xf>
    <xf numFmtId="0" fontId="36" fillId="0" borderId="0" xfId="0" applyFont="1"/>
    <xf numFmtId="0" fontId="32" fillId="12" borderId="16" xfId="0" applyFont="1" applyFill="1" applyBorder="1" applyAlignment="1">
      <alignment horizontal="center" vertical="center" wrapText="1"/>
    </xf>
    <xf numFmtId="0" fontId="32" fillId="13" borderId="16" xfId="0" applyFont="1" applyFill="1" applyBorder="1" applyAlignment="1">
      <alignment horizontal="center" vertical="center" wrapText="1"/>
    </xf>
    <xf numFmtId="0" fontId="32" fillId="13" borderId="15"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9" fillId="0" borderId="0" xfId="0" applyFont="1" applyBorder="1"/>
    <xf numFmtId="0" fontId="40" fillId="0" borderId="0" xfId="0" applyFont="1" applyBorder="1"/>
    <xf numFmtId="0" fontId="32" fillId="12" borderId="22" xfId="0" applyFont="1" applyFill="1" applyBorder="1" applyAlignment="1">
      <alignment horizontal="center" vertical="center" wrapText="1"/>
    </xf>
    <xf numFmtId="0" fontId="29" fillId="9" borderId="23" xfId="0" applyFont="1" applyFill="1" applyBorder="1" applyAlignment="1">
      <alignment horizontal="center" vertical="center" wrapText="1"/>
    </xf>
    <xf numFmtId="0" fontId="16" fillId="0" borderId="5" xfId="0" applyFont="1" applyFill="1" applyBorder="1" applyAlignment="1">
      <alignment vertical="center"/>
    </xf>
    <xf numFmtId="0" fontId="17" fillId="0" borderId="0" xfId="0" applyFont="1" applyAlignment="1">
      <alignment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0" borderId="6" xfId="0" applyFont="1" applyFill="1" applyBorder="1" applyAlignment="1">
      <alignment vertical="center"/>
    </xf>
    <xf numFmtId="0" fontId="17" fillId="0" borderId="3" xfId="0" applyFont="1" applyBorder="1" applyAlignment="1">
      <alignment vertical="center"/>
    </xf>
    <xf numFmtId="0" fontId="17" fillId="0" borderId="2" xfId="0" applyFont="1" applyFill="1" applyBorder="1" applyAlignment="1">
      <alignment vertical="center"/>
    </xf>
    <xf numFmtId="167" fontId="17" fillId="0" borderId="3" xfId="0" applyNumberFormat="1" applyFont="1" applyBorder="1" applyAlignment="1">
      <alignment horizontal="center" vertical="center"/>
    </xf>
    <xf numFmtId="168" fontId="17" fillId="0" borderId="2" xfId="0" applyNumberFormat="1" applyFont="1" applyBorder="1" applyAlignment="1">
      <alignment vertical="center"/>
    </xf>
    <xf numFmtId="0" fontId="41" fillId="0" borderId="0" xfId="0" applyFont="1" applyAlignment="1">
      <alignment vertical="center" wrapText="1" shrinkToFit="1"/>
    </xf>
    <xf numFmtId="0" fontId="30" fillId="0" borderId="14" xfId="0" applyFont="1" applyBorder="1" applyAlignment="1">
      <alignment wrapText="1"/>
    </xf>
    <xf numFmtId="0" fontId="33" fillId="0" borderId="0" xfId="0" applyFont="1" applyBorder="1" applyAlignment="1">
      <alignment vertical="center"/>
    </xf>
    <xf numFmtId="0" fontId="44" fillId="0" borderId="0" xfId="0" applyFont="1"/>
    <xf numFmtId="0" fontId="12" fillId="2"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68" fontId="0" fillId="0" borderId="0" xfId="0" applyNumberFormat="1" applyFill="1" applyBorder="1"/>
    <xf numFmtId="0" fontId="0" fillId="0" borderId="8"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21" fillId="0" borderId="0" xfId="0" applyFont="1" applyFill="1" applyBorder="1" applyAlignment="1">
      <alignment horizontal="left" vertical="center"/>
    </xf>
    <xf numFmtId="0" fontId="21" fillId="6" borderId="0" xfId="0" applyFont="1" applyFill="1" applyBorder="1" applyAlignment="1">
      <alignment horizontal="left" vertical="center"/>
    </xf>
    <xf numFmtId="0" fontId="35" fillId="0" borderId="0" xfId="0" applyFont="1" applyAlignment="1">
      <alignment vertical="center" wrapText="1" shrinkToFit="1"/>
    </xf>
    <xf numFmtId="0" fontId="41" fillId="0" borderId="0" xfId="0" applyFont="1" applyAlignment="1">
      <alignment horizontal="left" vertical="center" wrapText="1" shrinkToFit="1"/>
    </xf>
    <xf numFmtId="0" fontId="0" fillId="0" borderId="2" xfId="0" quotePrefix="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0" fillId="0" borderId="24" xfId="0" quotePrefix="1" applyBorder="1" applyAlignment="1">
      <alignment horizontal="center"/>
    </xf>
    <xf numFmtId="164" fontId="0" fillId="0" borderId="24"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8" fillId="6" borderId="0" xfId="0" applyFont="1" applyFill="1" applyBorder="1" applyAlignment="1">
      <alignment horizontal="left" vertical="center"/>
    </xf>
    <xf numFmtId="0" fontId="18" fillId="0" borderId="0" xfId="0" applyFont="1" applyBorder="1" applyAlignment="1">
      <alignment horizontal="left" vertical="center"/>
    </xf>
    <xf numFmtId="0" fontId="32" fillId="12" borderId="0" xfId="0" applyFont="1" applyFill="1" applyBorder="1" applyAlignment="1">
      <alignment horizontal="center" vertical="center" wrapText="1"/>
    </xf>
    <xf numFmtId="165" fontId="0" fillId="6" borderId="2" xfId="1" applyNumberFormat="1" applyFont="1" applyFill="1" applyBorder="1" applyAlignment="1">
      <alignment horizontal="center" vertical="center"/>
    </xf>
    <xf numFmtId="0" fontId="0" fillId="6" borderId="2" xfId="0" applyFill="1" applyBorder="1" applyAlignment="1">
      <alignment horizontal="center" wrapText="1"/>
    </xf>
    <xf numFmtId="0" fontId="0" fillId="6" borderId="4" xfId="0" applyFill="1" applyBorder="1" applyAlignment="1">
      <alignment horizontal="center"/>
    </xf>
    <xf numFmtId="0" fontId="0" fillId="6" borderId="2" xfId="0" applyFill="1" applyBorder="1"/>
    <xf numFmtId="0" fontId="0" fillId="6" borderId="2" xfId="0" applyFill="1" applyBorder="1" applyAlignment="1">
      <alignment horizontal="center"/>
    </xf>
    <xf numFmtId="169" fontId="0" fillId="6" borderId="2" xfId="0" applyNumberFormat="1" applyFill="1" applyBorder="1"/>
    <xf numFmtId="170" fontId="25" fillId="12" borderId="18" xfId="0" applyNumberFormat="1" applyFont="1" applyFill="1" applyBorder="1" applyAlignment="1">
      <alignment horizontal="center" vertical="center" wrapText="1"/>
    </xf>
    <xf numFmtId="170" fontId="25" fillId="13" borderId="18" xfId="0" applyNumberFormat="1" applyFont="1" applyFill="1" applyBorder="1" applyAlignment="1">
      <alignment horizontal="center" vertical="center" wrapText="1"/>
    </xf>
    <xf numFmtId="170" fontId="25" fillId="12" borderId="20" xfId="0" applyNumberFormat="1" applyFont="1" applyFill="1" applyBorder="1" applyAlignment="1">
      <alignment horizontal="center" vertical="center" wrapText="1"/>
    </xf>
    <xf numFmtId="170" fontId="25" fillId="12" borderId="23" xfId="0" applyNumberFormat="1" applyFont="1" applyFill="1" applyBorder="1" applyAlignment="1">
      <alignment horizontal="center" vertical="center" wrapText="1"/>
    </xf>
    <xf numFmtId="170" fontId="25" fillId="13" borderId="17" xfId="0" applyNumberFormat="1" applyFont="1" applyFill="1" applyBorder="1" applyAlignment="1">
      <alignment horizontal="center" vertical="center" wrapText="1"/>
    </xf>
    <xf numFmtId="0" fontId="31" fillId="0" borderId="2" xfId="0" applyFont="1" applyBorder="1" applyAlignment="1">
      <alignment horizontal="left" vertical="center" wrapText="1"/>
    </xf>
    <xf numFmtId="0" fontId="31" fillId="0" borderId="27" xfId="0" applyFont="1" applyBorder="1" applyAlignment="1">
      <alignment horizontal="left" vertical="center" wrapText="1"/>
    </xf>
    <xf numFmtId="0" fontId="16" fillId="0" borderId="24" xfId="0" applyFont="1" applyFill="1" applyBorder="1" applyAlignment="1">
      <alignment horizontal="right"/>
    </xf>
    <xf numFmtId="0" fontId="16" fillId="0" borderId="2" xfId="0" applyFont="1" applyBorder="1" applyAlignment="1">
      <alignment horizontal="right"/>
    </xf>
    <xf numFmtId="0" fontId="37" fillId="4" borderId="2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11" borderId="18" xfId="0" applyFont="1" applyFill="1" applyBorder="1" applyAlignment="1">
      <alignment horizontal="center" vertical="center" wrapText="1"/>
    </xf>
    <xf numFmtId="0" fontId="37" fillId="14" borderId="18" xfId="0" applyFont="1" applyFill="1" applyBorder="1" applyAlignment="1">
      <alignment horizontal="center" vertical="center" wrapText="1"/>
    </xf>
    <xf numFmtId="0" fontId="37" fillId="14" borderId="17" xfId="0" applyFont="1" applyFill="1" applyBorder="1" applyAlignment="1">
      <alignment horizontal="center" vertical="center" wrapText="1"/>
    </xf>
    <xf numFmtId="0" fontId="37" fillId="14" borderId="28"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29" fillId="10" borderId="28" xfId="0" applyFont="1" applyFill="1" applyBorder="1" applyAlignment="1">
      <alignment horizontal="center" vertical="center" wrapText="1"/>
    </xf>
    <xf numFmtId="170" fontId="25" fillId="13" borderId="28" xfId="0" applyNumberFormat="1" applyFont="1" applyFill="1" applyBorder="1" applyAlignment="1">
      <alignment horizontal="center" vertical="center" wrapText="1"/>
    </xf>
    <xf numFmtId="0" fontId="14" fillId="6" borderId="0" xfId="0" applyFont="1" applyFill="1" applyBorder="1" applyAlignment="1">
      <alignment horizontal="left" vertical="center"/>
    </xf>
    <xf numFmtId="0" fontId="45" fillId="0" borderId="0" xfId="0" applyFont="1" applyAlignment="1">
      <alignment vertical="center" wrapText="1" shrinkToFit="1"/>
    </xf>
    <xf numFmtId="0" fontId="0" fillId="0" borderId="0" xfId="0" applyBorder="1"/>
    <xf numFmtId="0" fontId="17" fillId="0" borderId="0" xfId="0" applyFont="1" applyBorder="1" applyAlignment="1">
      <alignment vertical="center"/>
    </xf>
    <xf numFmtId="0" fontId="38" fillId="0" borderId="2" xfId="0" applyFont="1" applyBorder="1" applyAlignment="1">
      <alignment horizontal="left" vertical="center"/>
    </xf>
    <xf numFmtId="2" fontId="32" fillId="13" borderId="28" xfId="0" applyNumberFormat="1" applyFont="1" applyFill="1" applyBorder="1" applyAlignment="1">
      <alignment horizontal="center" vertical="center" wrapText="1"/>
    </xf>
    <xf numFmtId="0" fontId="31" fillId="0" borderId="2" xfId="0" applyFont="1" applyBorder="1" applyAlignment="1">
      <alignment horizontal="left" vertical="center"/>
    </xf>
    <xf numFmtId="0" fontId="16" fillId="0" borderId="2" xfId="0" applyFont="1" applyFill="1" applyBorder="1" applyAlignment="1">
      <alignment horizontal="right" vertical="center"/>
    </xf>
    <xf numFmtId="165" fontId="25" fillId="13" borderId="28" xfId="0" applyNumberFormat="1" applyFont="1" applyFill="1" applyBorder="1" applyAlignment="1">
      <alignment horizontal="center" vertical="center" wrapText="1"/>
    </xf>
    <xf numFmtId="0" fontId="16" fillId="0" borderId="2" xfId="0" applyFont="1" applyBorder="1" applyAlignment="1">
      <alignment horizontal="right" vertical="center"/>
    </xf>
    <xf numFmtId="0" fontId="37" fillId="14" borderId="21" xfId="0" applyFont="1" applyFill="1" applyBorder="1" applyAlignment="1">
      <alignment horizontal="center" vertical="center" wrapText="1"/>
    </xf>
    <xf numFmtId="0" fontId="23" fillId="8" borderId="28" xfId="0" applyFont="1" applyFill="1" applyBorder="1" applyAlignment="1">
      <alignment horizontal="center" vertical="center" wrapText="1"/>
    </xf>
    <xf numFmtId="0" fontId="0" fillId="6" borderId="27" xfId="0" applyFill="1" applyBorder="1" applyAlignment="1">
      <alignment horizontal="center"/>
    </xf>
    <xf numFmtId="0" fontId="46" fillId="16" borderId="2" xfId="0" applyFont="1" applyFill="1" applyBorder="1" applyAlignment="1">
      <alignment horizontal="center" vertical="center" wrapText="1"/>
    </xf>
    <xf numFmtId="0" fontId="42" fillId="0" borderId="0" xfId="0" applyFont="1" applyAlignment="1">
      <alignment horizontal="left" wrapText="1"/>
    </xf>
    <xf numFmtId="0" fontId="45" fillId="0" borderId="0" xfId="0" applyFont="1" applyAlignment="1">
      <alignment horizontal="left" vertical="center" wrapText="1" shrinkToFit="1"/>
    </xf>
    <xf numFmtId="0" fontId="45" fillId="0" borderId="10" xfId="0" applyFont="1" applyBorder="1" applyAlignment="1">
      <alignment horizontal="left" vertical="center" wrapText="1" shrinkToFi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43" fillId="0" borderId="14" xfId="0" applyFont="1" applyBorder="1" applyAlignment="1">
      <alignment horizontal="left" wrapText="1"/>
    </xf>
    <xf numFmtId="0" fontId="43" fillId="0" borderId="0" xfId="0" applyFont="1" applyBorder="1" applyAlignment="1">
      <alignment horizontal="left" wrapText="1"/>
    </xf>
    <xf numFmtId="0" fontId="0" fillId="0" borderId="0" xfId="0" applyFont="1" applyFill="1" applyBorder="1" applyAlignment="1">
      <alignment horizontal="left"/>
    </xf>
    <xf numFmtId="0" fontId="2" fillId="0" borderId="2" xfId="0" applyFont="1" applyBorder="1" applyAlignment="1">
      <alignment horizont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14" fontId="47" fillId="6" borderId="0" xfId="0" applyNumberFormat="1" applyFont="1" applyFill="1" applyBorder="1" applyAlignment="1">
      <alignment horizontal="center"/>
    </xf>
  </cellXfs>
  <cellStyles count="6644">
    <cellStyle name="$0.00" xfId="2771" xr:uid="{00000000-0005-0000-0000-000000000000}"/>
    <cellStyle name="0%" xfId="2772" xr:uid="{00000000-0005-0000-0000-000001000000}"/>
    <cellStyle name="0,000" xfId="2773" xr:uid="{00000000-0005-0000-0000-000002000000}"/>
    <cellStyle name="Comma 2" xfId="2781" xr:uid="{00000000-0005-0000-0000-000003000000}"/>
    <cellStyle name="Comma 3" xfId="2399" xr:uid="{00000000-0005-0000-0000-000004000000}"/>
    <cellStyle name="Currency" xfId="1" builtinId="4"/>
    <cellStyle name="Currency 2" xfId="2770" xr:uid="{00000000-0005-0000-0000-000006000000}"/>
    <cellStyle name="Currency 3" xfId="2769" xr:uid="{00000000-0005-0000-0000-000007000000}"/>
    <cellStyle name="Euro" xfId="2774" xr:uid="{00000000-0005-0000-0000-000008000000}"/>
    <cellStyle name="Followed Hyperlink" xfId="1235" builtinId="9" hidden="1"/>
    <cellStyle name="Followed Hyperlink" xfId="1267" builtinId="9" hidden="1"/>
    <cellStyle name="Followed Hyperlink" xfId="1300" builtinId="9" hidden="1"/>
    <cellStyle name="Followed Hyperlink" xfId="1332" builtinId="9" hidden="1"/>
    <cellStyle name="Followed Hyperlink" xfId="1364" builtinId="9" hidden="1"/>
    <cellStyle name="Followed Hyperlink" xfId="1396" builtinId="9" hidden="1"/>
    <cellStyle name="Followed Hyperlink" xfId="1428" builtinId="9" hidden="1"/>
    <cellStyle name="Followed Hyperlink" xfId="1460" builtinId="9" hidden="1"/>
    <cellStyle name="Followed Hyperlink" xfId="1490" builtinId="9" hidden="1"/>
    <cellStyle name="Followed Hyperlink" xfId="1522" builtinId="9" hidden="1"/>
    <cellStyle name="Followed Hyperlink" xfId="1554" builtinId="9" hidden="1"/>
    <cellStyle name="Followed Hyperlink" xfId="1586" builtinId="9" hidden="1"/>
    <cellStyle name="Followed Hyperlink" xfId="1618" builtinId="9" hidden="1"/>
    <cellStyle name="Followed Hyperlink" xfId="1650" builtinId="9" hidden="1"/>
    <cellStyle name="Followed Hyperlink" xfId="1686" builtinId="9" hidden="1"/>
    <cellStyle name="Followed Hyperlink" xfId="1718" builtinId="9" hidden="1"/>
    <cellStyle name="Followed Hyperlink" xfId="1750" builtinId="9" hidden="1"/>
    <cellStyle name="Followed Hyperlink" xfId="1783" builtinId="9" hidden="1"/>
    <cellStyle name="Followed Hyperlink" xfId="1815" builtinId="9" hidden="1"/>
    <cellStyle name="Followed Hyperlink" xfId="1847" builtinId="9" hidden="1"/>
    <cellStyle name="Followed Hyperlink" xfId="1877" builtinId="9" hidden="1"/>
    <cellStyle name="Followed Hyperlink" xfId="1909" builtinId="9" hidden="1"/>
    <cellStyle name="Followed Hyperlink" xfId="1941" builtinId="9" hidden="1"/>
    <cellStyle name="Followed Hyperlink" xfId="1973" builtinId="9" hidden="1"/>
    <cellStyle name="Followed Hyperlink" xfId="2005" builtinId="9" hidden="1"/>
    <cellStyle name="Followed Hyperlink" xfId="2038" builtinId="9" hidden="1"/>
    <cellStyle name="Followed Hyperlink" xfId="2070" builtinId="9" hidden="1"/>
    <cellStyle name="Followed Hyperlink" xfId="2102" builtinId="9" hidden="1"/>
    <cellStyle name="Followed Hyperlink" xfId="2135" builtinId="9" hidden="1"/>
    <cellStyle name="Followed Hyperlink" xfId="2167" builtinId="9" hidden="1"/>
    <cellStyle name="Followed Hyperlink" xfId="2199" builtinId="9" hidden="1"/>
    <cellStyle name="Followed Hyperlink" xfId="2229" builtinId="9" hidden="1"/>
    <cellStyle name="Followed Hyperlink" xfId="2261" builtinId="9" hidden="1"/>
    <cellStyle name="Followed Hyperlink" xfId="2293" builtinId="9" hidden="1"/>
    <cellStyle name="Followed Hyperlink" xfId="2325" builtinId="9" hidden="1"/>
    <cellStyle name="Followed Hyperlink" xfId="2357" builtinId="9" hidden="1"/>
    <cellStyle name="Followed Hyperlink" xfId="2389" builtinId="9" hidden="1"/>
    <cellStyle name="Followed Hyperlink" xfId="2425" builtinId="9" hidden="1"/>
    <cellStyle name="Followed Hyperlink" xfId="2457" builtinId="9" hidden="1"/>
    <cellStyle name="Followed Hyperlink" xfId="2489" builtinId="9" hidden="1"/>
    <cellStyle name="Followed Hyperlink" xfId="2522" builtinId="9" hidden="1"/>
    <cellStyle name="Followed Hyperlink" xfId="2554" builtinId="9" hidden="1"/>
    <cellStyle name="Followed Hyperlink" xfId="2586" builtinId="9" hidden="1"/>
    <cellStyle name="Followed Hyperlink" xfId="2616" builtinId="9" hidden="1"/>
    <cellStyle name="Followed Hyperlink" xfId="2648" builtinId="9" hidden="1"/>
    <cellStyle name="Followed Hyperlink" xfId="2680" builtinId="9" hidden="1"/>
    <cellStyle name="Followed Hyperlink" xfId="2712" builtinId="9" hidden="1"/>
    <cellStyle name="Followed Hyperlink" xfId="2744" builtinId="9" hidden="1"/>
    <cellStyle name="Followed Hyperlink" xfId="2793" builtinId="9" hidden="1"/>
    <cellStyle name="Followed Hyperlink" xfId="2825" builtinId="9" hidden="1"/>
    <cellStyle name="Followed Hyperlink" xfId="2857" builtinId="9" hidden="1"/>
    <cellStyle name="Followed Hyperlink" xfId="2890" builtinId="9" hidden="1"/>
    <cellStyle name="Followed Hyperlink" xfId="2922" builtinId="9" hidden="1"/>
    <cellStyle name="Followed Hyperlink" xfId="2954" builtinId="9" hidden="1"/>
    <cellStyle name="Followed Hyperlink" xfId="2984" builtinId="9" hidden="1"/>
    <cellStyle name="Followed Hyperlink" xfId="3016" builtinId="9" hidden="1"/>
    <cellStyle name="Followed Hyperlink" xfId="3048" builtinId="9" hidden="1"/>
    <cellStyle name="Followed Hyperlink" xfId="3080" builtinId="9" hidden="1"/>
    <cellStyle name="Followed Hyperlink" xfId="3112" builtinId="9" hidden="1"/>
    <cellStyle name="Followed Hyperlink" xfId="3144" builtinId="9" hidden="1"/>
    <cellStyle name="Followed Hyperlink" xfId="3177" builtinId="9" hidden="1"/>
    <cellStyle name="Followed Hyperlink" xfId="3209" builtinId="9" hidden="1"/>
    <cellStyle name="Followed Hyperlink" xfId="3241" builtinId="9" hidden="1"/>
    <cellStyle name="Followed Hyperlink" xfId="3274" builtinId="9" hidden="1"/>
    <cellStyle name="Followed Hyperlink" xfId="3306" builtinId="9" hidden="1"/>
    <cellStyle name="Followed Hyperlink" xfId="3338" builtinId="9" hidden="1"/>
    <cellStyle name="Followed Hyperlink" xfId="3368" builtinId="9" hidden="1"/>
    <cellStyle name="Followed Hyperlink" xfId="3400" builtinId="9" hidden="1"/>
    <cellStyle name="Followed Hyperlink" xfId="3432" builtinId="9" hidden="1"/>
    <cellStyle name="Followed Hyperlink" xfId="3464" builtinId="9" hidden="1"/>
    <cellStyle name="Followed Hyperlink" xfId="3496" builtinId="9" hidden="1"/>
    <cellStyle name="Followed Hyperlink" xfId="3162" builtinId="9" hidden="1"/>
    <cellStyle name="Followed Hyperlink" xfId="3561" builtinId="9" hidden="1"/>
    <cellStyle name="Followed Hyperlink" xfId="3593" builtinId="9" hidden="1"/>
    <cellStyle name="Followed Hyperlink" xfId="3626" builtinId="9" hidden="1"/>
    <cellStyle name="Followed Hyperlink" xfId="3658" builtinId="9" hidden="1"/>
    <cellStyle name="Followed Hyperlink" xfId="3690" builtinId="9" hidden="1"/>
    <cellStyle name="Followed Hyperlink" xfId="3720" builtinId="9" hidden="1"/>
    <cellStyle name="Followed Hyperlink" xfId="3752" builtinId="9" hidden="1"/>
    <cellStyle name="Followed Hyperlink" xfId="3784" builtinId="9" hidden="1"/>
    <cellStyle name="Followed Hyperlink" xfId="3816" builtinId="9" hidden="1"/>
    <cellStyle name="Followed Hyperlink" xfId="3848" builtinId="9" hidden="1"/>
    <cellStyle name="Followed Hyperlink" xfId="3880" builtinId="9" hidden="1"/>
    <cellStyle name="Followed Hyperlink" xfId="3913" builtinId="9" hidden="1"/>
    <cellStyle name="Followed Hyperlink" xfId="3945" builtinId="9" hidden="1"/>
    <cellStyle name="Followed Hyperlink" xfId="3977" builtinId="9" hidden="1"/>
    <cellStyle name="Followed Hyperlink" xfId="4010" builtinId="9" hidden="1"/>
    <cellStyle name="Followed Hyperlink" xfId="4042" builtinId="9" hidden="1"/>
    <cellStyle name="Followed Hyperlink" xfId="4074" builtinId="9" hidden="1"/>
    <cellStyle name="Followed Hyperlink" xfId="4104" builtinId="9" hidden="1"/>
    <cellStyle name="Followed Hyperlink" xfId="4136" builtinId="9" hidden="1"/>
    <cellStyle name="Followed Hyperlink" xfId="4168" builtinId="9" hidden="1"/>
    <cellStyle name="Followed Hyperlink" xfId="4200" builtinId="9" hidden="1"/>
    <cellStyle name="Followed Hyperlink" xfId="4232" builtinId="9" hidden="1"/>
    <cellStyle name="Followed Hyperlink" xfId="3898" builtinId="9" hidden="1"/>
    <cellStyle name="Followed Hyperlink" xfId="4295" builtinId="9" hidden="1"/>
    <cellStyle name="Followed Hyperlink" xfId="4327" builtinId="9" hidden="1"/>
    <cellStyle name="Followed Hyperlink" xfId="4360" builtinId="9" hidden="1"/>
    <cellStyle name="Followed Hyperlink" xfId="4392" builtinId="9" hidden="1"/>
    <cellStyle name="Followed Hyperlink" xfId="4424" builtinId="9" hidden="1"/>
    <cellStyle name="Followed Hyperlink" xfId="4454" builtinId="9" hidden="1"/>
    <cellStyle name="Followed Hyperlink" xfId="4486" builtinId="9" hidden="1"/>
    <cellStyle name="Followed Hyperlink" xfId="4518" builtinId="9" hidden="1"/>
    <cellStyle name="Followed Hyperlink" xfId="4550" builtinId="9" hidden="1"/>
    <cellStyle name="Followed Hyperlink" xfId="4582" builtinId="9" hidden="1"/>
    <cellStyle name="Followed Hyperlink" xfId="4614" builtinId="9" hidden="1"/>
    <cellStyle name="Followed Hyperlink" xfId="4649" builtinId="9" hidden="1"/>
    <cellStyle name="Followed Hyperlink" xfId="4681" builtinId="9" hidden="1"/>
    <cellStyle name="Followed Hyperlink" xfId="4713" builtinId="9" hidden="1"/>
    <cellStyle name="Followed Hyperlink" xfId="4746" builtinId="9" hidden="1"/>
    <cellStyle name="Followed Hyperlink" xfId="4778" builtinId="9" hidden="1"/>
    <cellStyle name="Followed Hyperlink" xfId="4810" builtinId="9" hidden="1"/>
    <cellStyle name="Followed Hyperlink" xfId="4840" builtinId="9" hidden="1"/>
    <cellStyle name="Followed Hyperlink" xfId="4872" builtinId="9" hidden="1"/>
    <cellStyle name="Followed Hyperlink" xfId="4904" builtinId="9" hidden="1"/>
    <cellStyle name="Followed Hyperlink" xfId="4936" builtinId="9" hidden="1"/>
    <cellStyle name="Followed Hyperlink" xfId="4968" builtinId="9" hidden="1"/>
    <cellStyle name="Followed Hyperlink" xfId="4630" builtinId="9" hidden="1"/>
    <cellStyle name="Followed Hyperlink" xfId="5032" builtinId="9" hidden="1"/>
    <cellStyle name="Followed Hyperlink" xfId="5064" builtinId="9" hidden="1"/>
    <cellStyle name="Followed Hyperlink" xfId="5097" builtinId="9" hidden="1"/>
    <cellStyle name="Followed Hyperlink" xfId="5129" builtinId="9" hidden="1"/>
    <cellStyle name="Followed Hyperlink" xfId="5161" builtinId="9" hidden="1"/>
    <cellStyle name="Followed Hyperlink" xfId="5191" builtinId="9" hidden="1"/>
    <cellStyle name="Followed Hyperlink" xfId="5223" builtinId="9" hidden="1"/>
    <cellStyle name="Followed Hyperlink" xfId="5255" builtinId="9" hidden="1"/>
    <cellStyle name="Followed Hyperlink" xfId="5287" builtinId="9" hidden="1"/>
    <cellStyle name="Followed Hyperlink" xfId="5319" builtinId="9" hidden="1"/>
    <cellStyle name="Followed Hyperlink" xfId="5351" builtinId="9" hidden="1"/>
    <cellStyle name="Followed Hyperlink" xfId="5385" builtinId="9" hidden="1"/>
    <cellStyle name="Followed Hyperlink" xfId="5417" builtinId="9" hidden="1"/>
    <cellStyle name="Followed Hyperlink" xfId="5449" builtinId="9" hidden="1"/>
    <cellStyle name="Followed Hyperlink" xfId="5482" builtinId="9" hidden="1"/>
    <cellStyle name="Followed Hyperlink" xfId="5514" builtinId="9" hidden="1"/>
    <cellStyle name="Followed Hyperlink" xfId="5546" builtinId="9" hidden="1"/>
    <cellStyle name="Followed Hyperlink" xfId="5576" builtinId="9" hidden="1"/>
    <cellStyle name="Followed Hyperlink" xfId="5608" builtinId="9" hidden="1"/>
    <cellStyle name="Followed Hyperlink" xfId="5640" builtinId="9" hidden="1"/>
    <cellStyle name="Followed Hyperlink" xfId="5672" builtinId="9" hidden="1"/>
    <cellStyle name="Followed Hyperlink" xfId="5704" builtinId="9" hidden="1"/>
    <cellStyle name="Followed Hyperlink" xfId="5091" builtinId="9" hidden="1"/>
    <cellStyle name="Followed Hyperlink" xfId="5767" builtinId="9" hidden="1"/>
    <cellStyle name="Followed Hyperlink" xfId="5799" builtinId="9" hidden="1"/>
    <cellStyle name="Followed Hyperlink" xfId="5832" builtinId="9" hidden="1"/>
    <cellStyle name="Followed Hyperlink" xfId="5864" builtinId="9" hidden="1"/>
    <cellStyle name="Followed Hyperlink" xfId="5896" builtinId="9" hidden="1"/>
    <cellStyle name="Followed Hyperlink" xfId="5926" builtinId="9" hidden="1"/>
    <cellStyle name="Followed Hyperlink" xfId="5958" builtinId="9" hidden="1"/>
    <cellStyle name="Followed Hyperlink" xfId="5990" builtinId="9" hidden="1"/>
    <cellStyle name="Followed Hyperlink" xfId="6022" builtinId="9" hidden="1"/>
    <cellStyle name="Followed Hyperlink" xfId="6054" builtinId="9" hidden="1"/>
    <cellStyle name="Followed Hyperlink" xfId="6086" builtinId="9" hidden="1"/>
    <cellStyle name="Followed Hyperlink" xfId="6116" builtinId="9" hidden="1"/>
    <cellStyle name="Followed Hyperlink" xfId="6148" builtinId="9" hidden="1"/>
    <cellStyle name="Followed Hyperlink" xfId="6180" builtinId="9" hidden="1"/>
    <cellStyle name="Followed Hyperlink" xfId="6212" builtinId="9" hidden="1"/>
    <cellStyle name="Followed Hyperlink" xfId="6244" builtinId="9" hidden="1"/>
    <cellStyle name="Followed Hyperlink" xfId="6276" builtinId="9" hidden="1"/>
    <cellStyle name="Followed Hyperlink" xfId="6306" builtinId="9" hidden="1"/>
    <cellStyle name="Followed Hyperlink" xfId="6338" builtinId="9" hidden="1"/>
    <cellStyle name="Followed Hyperlink" xfId="6370" builtinId="9" hidden="1"/>
    <cellStyle name="Followed Hyperlink" xfId="6402" builtinId="9" hidden="1"/>
    <cellStyle name="Followed Hyperlink" xfId="6434" builtinId="9" hidden="1"/>
    <cellStyle name="Followed Hyperlink" xfId="6466" builtinId="9" hidden="1"/>
    <cellStyle name="Followed Hyperlink" xfId="6503" builtinId="9" hidden="1"/>
    <cellStyle name="Followed Hyperlink" xfId="6535" builtinId="9" hidden="1"/>
    <cellStyle name="Followed Hyperlink" xfId="6567" builtinId="9" hidden="1"/>
    <cellStyle name="Followed Hyperlink" xfId="6599" builtinId="9" hidden="1"/>
    <cellStyle name="Followed Hyperlink" xfId="6631" builtinId="9" hidden="1"/>
    <cellStyle name="Followed Hyperlink" xfId="6613" builtinId="9" hidden="1"/>
    <cellStyle name="Followed Hyperlink" xfId="6581" builtinId="9" hidden="1"/>
    <cellStyle name="Followed Hyperlink" xfId="6549" builtinId="9" hidden="1"/>
    <cellStyle name="Followed Hyperlink" xfId="6517" builtinId="9" hidden="1"/>
    <cellStyle name="Followed Hyperlink" xfId="6480" builtinId="9" hidden="1"/>
    <cellStyle name="Followed Hyperlink" xfId="6448" builtinId="9" hidden="1"/>
    <cellStyle name="Followed Hyperlink" xfId="6416" builtinId="9" hidden="1"/>
    <cellStyle name="Followed Hyperlink" xfId="6384" builtinId="9" hidden="1"/>
    <cellStyle name="Followed Hyperlink" xfId="6352" builtinId="9" hidden="1"/>
    <cellStyle name="Followed Hyperlink" xfId="6320" builtinId="9" hidden="1"/>
    <cellStyle name="Followed Hyperlink" xfId="6288" builtinId="9" hidden="1"/>
    <cellStyle name="Followed Hyperlink" xfId="6258" builtinId="9" hidden="1"/>
    <cellStyle name="Followed Hyperlink" xfId="6226" builtinId="9" hidden="1"/>
    <cellStyle name="Followed Hyperlink" xfId="6194" builtinId="9" hidden="1"/>
    <cellStyle name="Followed Hyperlink" xfId="6162" builtinId="9" hidden="1"/>
    <cellStyle name="Followed Hyperlink" xfId="6130" builtinId="9" hidden="1"/>
    <cellStyle name="Followed Hyperlink" xfId="6096" builtinId="9" hidden="1"/>
    <cellStyle name="Followed Hyperlink" xfId="6068" builtinId="9" hidden="1"/>
    <cellStyle name="Followed Hyperlink" xfId="6036" builtinId="9" hidden="1"/>
    <cellStyle name="Followed Hyperlink" xfId="6004" builtinId="9" hidden="1"/>
    <cellStyle name="Followed Hyperlink" xfId="5972" builtinId="9" hidden="1"/>
    <cellStyle name="Followed Hyperlink" xfId="5940" builtinId="9" hidden="1"/>
    <cellStyle name="Followed Hyperlink" xfId="5910" builtinId="9" hidden="1"/>
    <cellStyle name="Followed Hyperlink" xfId="5878" builtinId="9" hidden="1"/>
    <cellStyle name="Followed Hyperlink" xfId="5846" builtinId="9" hidden="1"/>
    <cellStyle name="Followed Hyperlink" xfId="5813" builtinId="9" hidden="1"/>
    <cellStyle name="Followed Hyperlink" xfId="5781" builtinId="9" hidden="1"/>
    <cellStyle name="Followed Hyperlink" xfId="5749" builtinId="9" hidden="1"/>
    <cellStyle name="Followed Hyperlink" xfId="5718" builtinId="9" hidden="1"/>
    <cellStyle name="Followed Hyperlink" xfId="5686" builtinId="9" hidden="1"/>
    <cellStyle name="Followed Hyperlink" xfId="5654" builtinId="9" hidden="1"/>
    <cellStyle name="Followed Hyperlink" xfId="5622" builtinId="9" hidden="1"/>
    <cellStyle name="Followed Hyperlink" xfId="5590" builtinId="9" hidden="1"/>
    <cellStyle name="Followed Hyperlink" xfId="5558" builtinId="9" hidden="1"/>
    <cellStyle name="Followed Hyperlink" xfId="5528" builtinId="9" hidden="1"/>
    <cellStyle name="Followed Hyperlink" xfId="5496" builtinId="9" hidden="1"/>
    <cellStyle name="Followed Hyperlink" xfId="5464" builtinId="9" hidden="1"/>
    <cellStyle name="Followed Hyperlink" xfId="5431" builtinId="9" hidden="1"/>
    <cellStyle name="Followed Hyperlink" xfId="5399" builtinId="9" hidden="1"/>
    <cellStyle name="Followed Hyperlink" xfId="4623" builtinId="9" hidden="1"/>
    <cellStyle name="Followed Hyperlink" xfId="5333" builtinId="9" hidden="1"/>
    <cellStyle name="Followed Hyperlink" xfId="5301" builtinId="9" hidden="1"/>
    <cellStyle name="Followed Hyperlink" xfId="5269" builtinId="9" hidden="1"/>
    <cellStyle name="Followed Hyperlink" xfId="5237" builtinId="9" hidden="1"/>
    <cellStyle name="Followed Hyperlink" xfId="5205" builtinId="9" hidden="1"/>
    <cellStyle name="Followed Hyperlink" xfId="5175" builtinId="9" hidden="1"/>
    <cellStyle name="Followed Hyperlink" xfId="5143" builtinId="9" hidden="1"/>
    <cellStyle name="Followed Hyperlink" xfId="5111" builtinId="9" hidden="1"/>
    <cellStyle name="Followed Hyperlink" xfId="5078" builtinId="9" hidden="1"/>
    <cellStyle name="Followed Hyperlink" xfId="5046" builtinId="9" hidden="1"/>
    <cellStyle name="Followed Hyperlink" xfId="5014" builtinId="9" hidden="1"/>
    <cellStyle name="Followed Hyperlink" xfId="4982" builtinId="9" hidden="1"/>
    <cellStyle name="Followed Hyperlink" xfId="4950" builtinId="9" hidden="1"/>
    <cellStyle name="Followed Hyperlink" xfId="4918" builtinId="9" hidden="1"/>
    <cellStyle name="Followed Hyperlink" xfId="4886" builtinId="9" hidden="1"/>
    <cellStyle name="Followed Hyperlink" xfId="4854" builtinId="9" hidden="1"/>
    <cellStyle name="Followed Hyperlink" xfId="4822" builtinId="9" hidden="1"/>
    <cellStyle name="Followed Hyperlink" xfId="4792" builtinId="9" hidden="1"/>
    <cellStyle name="Followed Hyperlink" xfId="4760" builtinId="9" hidden="1"/>
    <cellStyle name="Followed Hyperlink" xfId="4728" builtinId="9" hidden="1"/>
    <cellStyle name="Followed Hyperlink" xfId="4695" builtinId="9" hidden="1"/>
    <cellStyle name="Followed Hyperlink" xfId="4663" builtinId="9" hidden="1"/>
    <cellStyle name="Followed Hyperlink" xfId="4627" builtinId="9" hidden="1"/>
    <cellStyle name="Followed Hyperlink" xfId="4596" builtinId="9" hidden="1"/>
    <cellStyle name="Followed Hyperlink" xfId="4564" builtinId="9" hidden="1"/>
    <cellStyle name="Followed Hyperlink" xfId="4532" builtinId="9" hidden="1"/>
    <cellStyle name="Followed Hyperlink" xfId="4500" builtinId="9" hidden="1"/>
    <cellStyle name="Followed Hyperlink" xfId="4468" builtinId="9" hidden="1"/>
    <cellStyle name="Followed Hyperlink" xfId="4438" builtinId="9" hidden="1"/>
    <cellStyle name="Followed Hyperlink" xfId="4406" builtinId="9" hidden="1"/>
    <cellStyle name="Followed Hyperlink" xfId="4374" builtinId="9" hidden="1"/>
    <cellStyle name="Followed Hyperlink" xfId="4341" builtinId="9" hidden="1"/>
    <cellStyle name="Followed Hyperlink" xfId="4309" builtinId="9" hidden="1"/>
    <cellStyle name="Followed Hyperlink" xfId="4277" builtinId="9" hidden="1"/>
    <cellStyle name="Followed Hyperlink" xfId="4246" builtinId="9" hidden="1"/>
    <cellStyle name="Followed Hyperlink" xfId="4214" builtinId="9" hidden="1"/>
    <cellStyle name="Followed Hyperlink" xfId="4182" builtinId="9" hidden="1"/>
    <cellStyle name="Followed Hyperlink" xfId="4150" builtinId="9" hidden="1"/>
    <cellStyle name="Followed Hyperlink" xfId="4118" builtinId="9" hidden="1"/>
    <cellStyle name="Followed Hyperlink" xfId="4086" builtinId="9" hidden="1"/>
    <cellStyle name="Followed Hyperlink" xfId="4056" builtinId="9" hidden="1"/>
    <cellStyle name="Followed Hyperlink" xfId="4024" builtinId="9" hidden="1"/>
    <cellStyle name="Followed Hyperlink" xfId="3992" builtinId="9" hidden="1"/>
    <cellStyle name="Followed Hyperlink" xfId="3959" builtinId="9" hidden="1"/>
    <cellStyle name="Followed Hyperlink" xfId="3927" builtinId="9" hidden="1"/>
    <cellStyle name="Followed Hyperlink" xfId="3890" builtinId="9" hidden="1"/>
    <cellStyle name="Followed Hyperlink" xfId="3862" builtinId="9" hidden="1"/>
    <cellStyle name="Followed Hyperlink" xfId="3830" builtinId="9" hidden="1"/>
    <cellStyle name="Followed Hyperlink" xfId="3798" builtinId="9" hidden="1"/>
    <cellStyle name="Followed Hyperlink" xfId="3766" builtinId="9" hidden="1"/>
    <cellStyle name="Followed Hyperlink" xfId="3734" builtinId="9" hidden="1"/>
    <cellStyle name="Followed Hyperlink" xfId="3704" builtinId="9" hidden="1"/>
    <cellStyle name="Followed Hyperlink" xfId="3672" builtinId="9" hidden="1"/>
    <cellStyle name="Followed Hyperlink" xfId="3640" builtinId="9" hidden="1"/>
    <cellStyle name="Followed Hyperlink" xfId="3607" builtinId="9" hidden="1"/>
    <cellStyle name="Followed Hyperlink" xfId="3575" builtinId="9" hidden="1"/>
    <cellStyle name="Followed Hyperlink" xfId="3543" builtinId="9" hidden="1"/>
    <cellStyle name="Followed Hyperlink" xfId="3510" builtinId="9" hidden="1"/>
    <cellStyle name="Followed Hyperlink" xfId="3478" builtinId="9" hidden="1"/>
    <cellStyle name="Followed Hyperlink" xfId="3446" builtinId="9" hidden="1"/>
    <cellStyle name="Followed Hyperlink" xfId="3414" builtinId="9" hidden="1"/>
    <cellStyle name="Followed Hyperlink" xfId="3382" builtinId="9" hidden="1"/>
    <cellStyle name="Followed Hyperlink" xfId="3350" builtinId="9" hidden="1"/>
    <cellStyle name="Followed Hyperlink" xfId="3320" builtinId="9" hidden="1"/>
    <cellStyle name="Followed Hyperlink" xfId="3288" builtinId="9" hidden="1"/>
    <cellStyle name="Followed Hyperlink" xfId="3256" builtinId="9" hidden="1"/>
    <cellStyle name="Followed Hyperlink" xfId="3223" builtinId="9" hidden="1"/>
    <cellStyle name="Followed Hyperlink" xfId="3191" builtinId="9" hidden="1"/>
    <cellStyle name="Followed Hyperlink" xfId="3154" builtinId="9" hidden="1"/>
    <cellStyle name="Followed Hyperlink" xfId="3126" builtinId="9" hidden="1"/>
    <cellStyle name="Followed Hyperlink" xfId="3094" builtinId="9" hidden="1"/>
    <cellStyle name="Followed Hyperlink" xfId="3062" builtinId="9" hidden="1"/>
    <cellStyle name="Followed Hyperlink" xfId="3030" builtinId="9" hidden="1"/>
    <cellStyle name="Followed Hyperlink" xfId="2998" builtinId="9" hidden="1"/>
    <cellStyle name="Followed Hyperlink" xfId="2968" builtinId="9" hidden="1"/>
    <cellStyle name="Followed Hyperlink" xfId="2936" builtinId="9" hidden="1"/>
    <cellStyle name="Followed Hyperlink" xfId="2904" builtinId="9" hidden="1"/>
    <cellStyle name="Followed Hyperlink" xfId="2871" builtinId="9" hidden="1"/>
    <cellStyle name="Followed Hyperlink" xfId="2839" builtinId="9" hidden="1"/>
    <cellStyle name="Followed Hyperlink" xfId="2807" builtinId="9" hidden="1"/>
    <cellStyle name="Followed Hyperlink" xfId="2758" builtinId="9" hidden="1"/>
    <cellStyle name="Followed Hyperlink" xfId="2726" builtinId="9" hidden="1"/>
    <cellStyle name="Followed Hyperlink" xfId="2694" builtinId="9" hidden="1"/>
    <cellStyle name="Followed Hyperlink" xfId="2662" builtinId="9" hidden="1"/>
    <cellStyle name="Followed Hyperlink" xfId="2630" builtinId="9" hidden="1"/>
    <cellStyle name="Followed Hyperlink" xfId="2598" builtinId="9" hidden="1"/>
    <cellStyle name="Followed Hyperlink" xfId="2568" builtinId="9" hidden="1"/>
    <cellStyle name="Followed Hyperlink" xfId="2536" builtinId="9" hidden="1"/>
    <cellStyle name="Followed Hyperlink" xfId="2504" builtinId="9" hidden="1"/>
    <cellStyle name="Followed Hyperlink" xfId="2471" builtinId="9" hidden="1"/>
    <cellStyle name="Followed Hyperlink" xfId="2439" builtinId="9" hidden="1"/>
    <cellStyle name="Followed Hyperlink" xfId="2407" builtinId="9" hidden="1"/>
    <cellStyle name="Followed Hyperlink" xfId="2371" builtinId="9" hidden="1"/>
    <cellStyle name="Followed Hyperlink" xfId="2339" builtinId="9" hidden="1"/>
    <cellStyle name="Followed Hyperlink" xfId="2307" builtinId="9" hidden="1"/>
    <cellStyle name="Followed Hyperlink" xfId="2275" builtinId="9" hidden="1"/>
    <cellStyle name="Followed Hyperlink" xfId="2243" builtinId="9" hidden="1"/>
    <cellStyle name="Followed Hyperlink" xfId="2213" builtinId="9" hidden="1"/>
    <cellStyle name="Followed Hyperlink" xfId="2181" builtinId="9" hidden="1"/>
    <cellStyle name="Followed Hyperlink" xfId="2149" builtinId="9" hidden="1"/>
    <cellStyle name="Followed Hyperlink" xfId="2116" builtinId="9" hidden="1"/>
    <cellStyle name="Followed Hyperlink" xfId="2084" builtinId="9" hidden="1"/>
    <cellStyle name="Followed Hyperlink" xfId="2052" builtinId="9" hidden="1"/>
    <cellStyle name="Followed Hyperlink" xfId="2019" builtinId="9" hidden="1"/>
    <cellStyle name="Followed Hyperlink" xfId="1987" builtinId="9" hidden="1"/>
    <cellStyle name="Followed Hyperlink" xfId="1955" builtinId="9" hidden="1"/>
    <cellStyle name="Followed Hyperlink" xfId="1923" builtinId="9" hidden="1"/>
    <cellStyle name="Followed Hyperlink" xfId="1891" builtinId="9" hidden="1"/>
    <cellStyle name="Followed Hyperlink" xfId="1859" builtinId="9" hidden="1"/>
    <cellStyle name="Followed Hyperlink" xfId="1829" builtinId="9" hidden="1"/>
    <cellStyle name="Followed Hyperlink" xfId="1797" builtinId="9" hidden="1"/>
    <cellStyle name="Followed Hyperlink" xfId="1765" builtinId="9" hidden="1"/>
    <cellStyle name="Followed Hyperlink" xfId="1732" builtinId="9" hidden="1"/>
    <cellStyle name="Followed Hyperlink" xfId="1700" builtinId="9" hidden="1"/>
    <cellStyle name="Followed Hyperlink" xfId="1668" builtinId="9" hidden="1"/>
    <cellStyle name="Followed Hyperlink" xfId="1632" builtinId="9" hidden="1"/>
    <cellStyle name="Followed Hyperlink" xfId="1600" builtinId="9" hidden="1"/>
    <cellStyle name="Followed Hyperlink" xfId="1568" builtinId="9" hidden="1"/>
    <cellStyle name="Followed Hyperlink" xfId="1536" builtinId="9" hidden="1"/>
    <cellStyle name="Followed Hyperlink" xfId="1504" builtinId="9" hidden="1"/>
    <cellStyle name="Followed Hyperlink" xfId="1474" builtinId="9" hidden="1"/>
    <cellStyle name="Followed Hyperlink" xfId="1442" builtinId="9" hidden="1"/>
    <cellStyle name="Followed Hyperlink" xfId="1410" builtinId="9" hidden="1"/>
    <cellStyle name="Followed Hyperlink" xfId="1378" builtinId="9" hidden="1"/>
    <cellStyle name="Followed Hyperlink" xfId="1346" builtinId="9" hidden="1"/>
    <cellStyle name="Followed Hyperlink" xfId="1314" builtinId="9" hidden="1"/>
    <cellStyle name="Followed Hyperlink" xfId="1281" builtinId="9" hidden="1"/>
    <cellStyle name="Followed Hyperlink" xfId="1249" builtinId="9" hidden="1"/>
    <cellStyle name="Followed Hyperlink" xfId="1217" builtinId="9" hidden="1"/>
    <cellStyle name="Followed Hyperlink" xfId="1185" builtinId="9" hidden="1"/>
    <cellStyle name="Followed Hyperlink" xfId="1153" builtinId="9" hidden="1"/>
    <cellStyle name="Followed Hyperlink" xfId="1121" builtinId="9" hidden="1"/>
    <cellStyle name="Followed Hyperlink" xfId="1091" builtinId="9" hidden="1"/>
    <cellStyle name="Followed Hyperlink" xfId="1059" builtinId="9" hidden="1"/>
    <cellStyle name="Followed Hyperlink" xfId="1027" builtinId="9" hidden="1"/>
    <cellStyle name="Followed Hyperlink" xfId="995" builtinId="9" hidden="1"/>
    <cellStyle name="Followed Hyperlink" xfId="963" builtinId="9" hidden="1"/>
    <cellStyle name="Followed Hyperlink" xfId="931" builtinId="9" hidden="1"/>
    <cellStyle name="Followed Hyperlink" xfId="897" builtinId="9" hidden="1"/>
    <cellStyle name="Followed Hyperlink" xfId="865" builtinId="9" hidden="1"/>
    <cellStyle name="Followed Hyperlink" xfId="833" builtinId="9" hidden="1"/>
    <cellStyle name="Followed Hyperlink" xfId="801" builtinId="9" hidden="1"/>
    <cellStyle name="Followed Hyperlink" xfId="769" builtinId="9" hidden="1"/>
    <cellStyle name="Followed Hyperlink" xfId="739" builtinId="9" hidden="1"/>
    <cellStyle name="Followed Hyperlink" xfId="707" builtinId="9" hidden="1"/>
    <cellStyle name="Followed Hyperlink" xfId="675" builtinId="9" hidden="1"/>
    <cellStyle name="Followed Hyperlink" xfId="643" builtinId="9" hidden="1"/>
    <cellStyle name="Followed Hyperlink" xfId="611" builtinId="9" hidden="1"/>
    <cellStyle name="Followed Hyperlink" xfId="579" builtinId="9" hidden="1"/>
    <cellStyle name="Followed Hyperlink" xfId="544" builtinId="9" hidden="1"/>
    <cellStyle name="Followed Hyperlink" xfId="512" builtinId="9" hidden="1"/>
    <cellStyle name="Followed Hyperlink" xfId="480" builtinId="9" hidden="1"/>
    <cellStyle name="Followed Hyperlink" xfId="448" builtinId="9" hidden="1"/>
    <cellStyle name="Followed Hyperlink" xfId="416" builtinId="9" hidden="1"/>
    <cellStyle name="Followed Hyperlink" xfId="384" builtinId="9" hidden="1"/>
    <cellStyle name="Followed Hyperlink" xfId="354" builtinId="9" hidden="1"/>
    <cellStyle name="Followed Hyperlink" xfId="322" builtinId="9" hidden="1"/>
    <cellStyle name="Followed Hyperlink" xfId="290" builtinId="9" hidden="1"/>
    <cellStyle name="Followed Hyperlink" xfId="258" builtinId="9" hidden="1"/>
    <cellStyle name="Followed Hyperlink" xfId="226" builtinId="9" hidden="1"/>
    <cellStyle name="Followed Hyperlink" xfId="194" builtinId="9" hidden="1"/>
    <cellStyle name="Followed Hyperlink" xfId="160" builtinId="9" hidden="1"/>
    <cellStyle name="Followed Hyperlink" xfId="128" builtinId="9" hidden="1"/>
    <cellStyle name="Followed Hyperlink" xfId="95" builtinId="9" hidden="1"/>
    <cellStyle name="Followed Hyperlink" xfId="41" builtinId="9" hidden="1"/>
    <cellStyle name="Followed Hyperlink" xfId="61" builtinId="9" hidden="1"/>
    <cellStyle name="Followed Hyperlink" xfId="79" builtinId="9" hidden="1"/>
    <cellStyle name="Followed Hyperlink" xfId="17" builtinId="9" hidden="1"/>
    <cellStyle name="Followed Hyperlink" xfId="9" builtinId="9" hidden="1"/>
    <cellStyle name="Followed Hyperlink" xfId="7" builtinId="9" hidden="1"/>
    <cellStyle name="Followed Hyperlink" xfId="13" builtinId="9" hidden="1"/>
    <cellStyle name="Followed Hyperlink" xfId="81" builtinId="9" hidden="1"/>
    <cellStyle name="Followed Hyperlink" xfId="59" builtinId="9" hidden="1"/>
    <cellStyle name="Followed Hyperlink" xfId="37" builtinId="9" hidden="1"/>
    <cellStyle name="Followed Hyperlink" xfId="99" builtinId="9" hidden="1"/>
    <cellStyle name="Followed Hyperlink" xfId="132" builtinId="9" hidden="1"/>
    <cellStyle name="Followed Hyperlink" xfId="164" builtinId="9" hidden="1"/>
    <cellStyle name="Followed Hyperlink" xfId="198" builtinId="9" hidden="1"/>
    <cellStyle name="Followed Hyperlink" xfId="230" builtinId="9" hidden="1"/>
    <cellStyle name="Followed Hyperlink" xfId="262" builtinId="9" hidden="1"/>
    <cellStyle name="Followed Hyperlink" xfId="294" builtinId="9" hidden="1"/>
    <cellStyle name="Followed Hyperlink" xfId="326" builtinId="9" hidden="1"/>
    <cellStyle name="Followed Hyperlink" xfId="358" builtinId="9" hidden="1"/>
    <cellStyle name="Followed Hyperlink" xfId="388" builtinId="9" hidden="1"/>
    <cellStyle name="Followed Hyperlink" xfId="420" builtinId="9" hidden="1"/>
    <cellStyle name="Followed Hyperlink" xfId="452" builtinId="9" hidden="1"/>
    <cellStyle name="Followed Hyperlink" xfId="484" builtinId="9" hidden="1"/>
    <cellStyle name="Followed Hyperlink" xfId="516" builtinId="9" hidden="1"/>
    <cellStyle name="Followed Hyperlink" xfId="548" builtinId="9" hidden="1"/>
    <cellStyle name="Followed Hyperlink" xfId="583" builtinId="9" hidden="1"/>
    <cellStyle name="Followed Hyperlink" xfId="615" builtinId="9" hidden="1"/>
    <cellStyle name="Followed Hyperlink" xfId="647" builtinId="9" hidden="1"/>
    <cellStyle name="Followed Hyperlink" xfId="679" builtinId="9" hidden="1"/>
    <cellStyle name="Followed Hyperlink" xfId="711" builtinId="9" hidden="1"/>
    <cellStyle name="Followed Hyperlink" xfId="559" builtinId="9" hidden="1"/>
    <cellStyle name="Followed Hyperlink" xfId="773" builtinId="9" hidden="1"/>
    <cellStyle name="Followed Hyperlink" xfId="805" builtinId="9" hidden="1"/>
    <cellStyle name="Followed Hyperlink" xfId="837" builtinId="9" hidden="1"/>
    <cellStyle name="Followed Hyperlink" xfId="869" builtinId="9" hidden="1"/>
    <cellStyle name="Followed Hyperlink" xfId="901" builtinId="9" hidden="1"/>
    <cellStyle name="Followed Hyperlink" xfId="935" builtinId="9" hidden="1"/>
    <cellStyle name="Followed Hyperlink" xfId="967" builtinId="9" hidden="1"/>
    <cellStyle name="Followed Hyperlink" xfId="999" builtinId="9" hidden="1"/>
    <cellStyle name="Followed Hyperlink" xfId="1031" builtinId="9" hidden="1"/>
    <cellStyle name="Followed Hyperlink" xfId="1063" builtinId="9" hidden="1"/>
    <cellStyle name="Followed Hyperlink" xfId="1095" builtinId="9" hidden="1"/>
    <cellStyle name="Followed Hyperlink" xfId="1125" builtinId="9" hidden="1"/>
    <cellStyle name="Followed Hyperlink" xfId="1157" builtinId="9" hidden="1"/>
    <cellStyle name="Followed Hyperlink" xfId="1189" builtinId="9" hidden="1"/>
    <cellStyle name="Followed Hyperlink" xfId="1221" builtinId="9" hidden="1"/>
    <cellStyle name="Followed Hyperlink" xfId="1253" builtinId="9" hidden="1"/>
    <cellStyle name="Followed Hyperlink" xfId="1285" builtinId="9" hidden="1"/>
    <cellStyle name="Followed Hyperlink" xfId="1318" builtinId="9" hidden="1"/>
    <cellStyle name="Followed Hyperlink" xfId="1350" builtinId="9" hidden="1"/>
    <cellStyle name="Followed Hyperlink" xfId="1382" builtinId="9" hidden="1"/>
    <cellStyle name="Followed Hyperlink" xfId="1414" builtinId="9" hidden="1"/>
    <cellStyle name="Followed Hyperlink" xfId="1446" builtinId="9" hidden="1"/>
    <cellStyle name="Followed Hyperlink" xfId="1294" builtinId="9" hidden="1"/>
    <cellStyle name="Followed Hyperlink" xfId="1508" builtinId="9" hidden="1"/>
    <cellStyle name="Followed Hyperlink" xfId="1540" builtinId="9" hidden="1"/>
    <cellStyle name="Followed Hyperlink" xfId="1572" builtinId="9" hidden="1"/>
    <cellStyle name="Followed Hyperlink" xfId="1604" builtinId="9" hidden="1"/>
    <cellStyle name="Followed Hyperlink" xfId="1636" builtinId="9" hidden="1"/>
    <cellStyle name="Followed Hyperlink" xfId="1672" builtinId="9" hidden="1"/>
    <cellStyle name="Followed Hyperlink" xfId="1704" builtinId="9" hidden="1"/>
    <cellStyle name="Followed Hyperlink" xfId="1736" builtinId="9" hidden="1"/>
    <cellStyle name="Followed Hyperlink" xfId="1769" builtinId="9" hidden="1"/>
    <cellStyle name="Followed Hyperlink" xfId="1801" builtinId="9" hidden="1"/>
    <cellStyle name="Followed Hyperlink" xfId="1833" builtinId="9" hidden="1"/>
    <cellStyle name="Followed Hyperlink" xfId="1863" builtinId="9" hidden="1"/>
    <cellStyle name="Followed Hyperlink" xfId="1895" builtinId="9" hidden="1"/>
    <cellStyle name="Followed Hyperlink" xfId="1927" builtinId="9" hidden="1"/>
    <cellStyle name="Followed Hyperlink" xfId="1959" builtinId="9" hidden="1"/>
    <cellStyle name="Followed Hyperlink" xfId="1991" builtinId="9" hidden="1"/>
    <cellStyle name="Followed Hyperlink" xfId="2023" builtinId="9" hidden="1"/>
    <cellStyle name="Followed Hyperlink" xfId="2056" builtinId="9" hidden="1"/>
    <cellStyle name="Followed Hyperlink" xfId="2088" builtinId="9" hidden="1"/>
    <cellStyle name="Followed Hyperlink" xfId="2120" builtinId="9" hidden="1"/>
    <cellStyle name="Followed Hyperlink" xfId="2153" builtinId="9" hidden="1"/>
    <cellStyle name="Followed Hyperlink" xfId="2185" builtinId="9" hidden="1"/>
    <cellStyle name="Followed Hyperlink" xfId="2032" builtinId="9" hidden="1"/>
    <cellStyle name="Followed Hyperlink" xfId="2247" builtinId="9" hidden="1"/>
    <cellStyle name="Followed Hyperlink" xfId="2279" builtinId="9" hidden="1"/>
    <cellStyle name="Followed Hyperlink" xfId="2311" builtinId="9" hidden="1"/>
    <cellStyle name="Followed Hyperlink" xfId="2343" builtinId="9" hidden="1"/>
    <cellStyle name="Followed Hyperlink" xfId="2375" builtinId="9" hidden="1"/>
    <cellStyle name="Followed Hyperlink" xfId="2411" builtinId="9" hidden="1"/>
    <cellStyle name="Followed Hyperlink" xfId="2443" builtinId="9" hidden="1"/>
    <cellStyle name="Followed Hyperlink" xfId="2475" builtinId="9" hidden="1"/>
    <cellStyle name="Followed Hyperlink" xfId="2508" builtinId="9" hidden="1"/>
    <cellStyle name="Followed Hyperlink" xfId="2540" builtinId="9" hidden="1"/>
    <cellStyle name="Followed Hyperlink" xfId="2572" builtinId="9" hidden="1"/>
    <cellStyle name="Followed Hyperlink" xfId="2602" builtinId="9" hidden="1"/>
    <cellStyle name="Followed Hyperlink" xfId="2634" builtinId="9" hidden="1"/>
    <cellStyle name="Followed Hyperlink" xfId="2666" builtinId="9" hidden="1"/>
    <cellStyle name="Followed Hyperlink" xfId="2698" builtinId="9" hidden="1"/>
    <cellStyle name="Followed Hyperlink" xfId="2730" builtinId="9" hidden="1"/>
    <cellStyle name="Followed Hyperlink" xfId="2762" builtinId="9" hidden="1"/>
    <cellStyle name="Followed Hyperlink" xfId="2811" builtinId="9" hidden="1"/>
    <cellStyle name="Followed Hyperlink" xfId="2843" builtinId="9" hidden="1"/>
    <cellStyle name="Followed Hyperlink" xfId="2875" builtinId="9" hidden="1"/>
    <cellStyle name="Followed Hyperlink" xfId="2908" builtinId="9" hidden="1"/>
    <cellStyle name="Followed Hyperlink" xfId="2940" builtinId="9" hidden="1"/>
    <cellStyle name="Followed Hyperlink" xfId="2785" builtinId="9" hidden="1"/>
    <cellStyle name="Followed Hyperlink" xfId="3002" builtinId="9" hidden="1"/>
    <cellStyle name="Followed Hyperlink" xfId="3034" builtinId="9" hidden="1"/>
    <cellStyle name="Followed Hyperlink" xfId="3066" builtinId="9" hidden="1"/>
    <cellStyle name="Followed Hyperlink" xfId="3098" builtinId="9" hidden="1"/>
    <cellStyle name="Followed Hyperlink" xfId="3130" builtinId="9" hidden="1"/>
    <cellStyle name="Followed Hyperlink" xfId="3157" builtinId="9" hidden="1"/>
    <cellStyle name="Followed Hyperlink" xfId="3195" builtinId="9" hidden="1"/>
    <cellStyle name="Followed Hyperlink" xfId="3227" builtinId="9" hidden="1"/>
    <cellStyle name="Followed Hyperlink" xfId="3260" builtinId="9" hidden="1"/>
    <cellStyle name="Followed Hyperlink" xfId="3292" builtinId="9" hidden="1"/>
    <cellStyle name="Followed Hyperlink" xfId="3324" builtinId="9" hidden="1"/>
    <cellStyle name="Followed Hyperlink" xfId="3354" builtinId="9" hidden="1"/>
    <cellStyle name="Followed Hyperlink" xfId="3386" builtinId="9" hidden="1"/>
    <cellStyle name="Followed Hyperlink" xfId="3418" builtinId="9" hidden="1"/>
    <cellStyle name="Followed Hyperlink" xfId="3450" builtinId="9" hidden="1"/>
    <cellStyle name="Followed Hyperlink" xfId="3482" builtinId="9" hidden="1"/>
    <cellStyle name="Followed Hyperlink" xfId="3514" builtinId="9" hidden="1"/>
    <cellStyle name="Followed Hyperlink" xfId="3547" builtinId="9" hidden="1"/>
    <cellStyle name="Followed Hyperlink" xfId="3579" builtinId="9" hidden="1"/>
    <cellStyle name="Followed Hyperlink" xfId="3611" builtinId="9" hidden="1"/>
    <cellStyle name="Followed Hyperlink" xfId="3644" builtinId="9" hidden="1"/>
    <cellStyle name="Followed Hyperlink" xfId="3676" builtinId="9" hidden="1"/>
    <cellStyle name="Followed Hyperlink" xfId="2787" builtinId="9" hidden="1"/>
    <cellStyle name="Followed Hyperlink" xfId="3738" builtinId="9" hidden="1"/>
    <cellStyle name="Followed Hyperlink" xfId="3770" builtinId="9" hidden="1"/>
    <cellStyle name="Followed Hyperlink" xfId="3802" builtinId="9" hidden="1"/>
    <cellStyle name="Followed Hyperlink" xfId="3834" builtinId="9" hidden="1"/>
    <cellStyle name="Followed Hyperlink" xfId="3866" builtinId="9" hidden="1"/>
    <cellStyle name="Followed Hyperlink" xfId="3893" builtinId="9" hidden="1"/>
    <cellStyle name="Followed Hyperlink" xfId="3931" builtinId="9" hidden="1"/>
    <cellStyle name="Followed Hyperlink" xfId="3963" builtinId="9" hidden="1"/>
    <cellStyle name="Followed Hyperlink" xfId="3996" builtinId="9" hidden="1"/>
    <cellStyle name="Followed Hyperlink" xfId="4028" builtinId="9" hidden="1"/>
    <cellStyle name="Followed Hyperlink" xfId="4060" builtinId="9" hidden="1"/>
    <cellStyle name="Followed Hyperlink" xfId="4090" builtinId="9" hidden="1"/>
    <cellStyle name="Followed Hyperlink" xfId="4122" builtinId="9" hidden="1"/>
    <cellStyle name="Followed Hyperlink" xfId="4154" builtinId="9" hidden="1"/>
    <cellStyle name="Followed Hyperlink" xfId="4186" builtinId="9" hidden="1"/>
    <cellStyle name="Followed Hyperlink" xfId="4218" builtinId="9" hidden="1"/>
    <cellStyle name="Followed Hyperlink" xfId="4250" builtinId="9" hidden="1"/>
    <cellStyle name="Followed Hyperlink" xfId="4281" builtinId="9" hidden="1"/>
    <cellStyle name="Followed Hyperlink" xfId="4313" builtinId="9" hidden="1"/>
    <cellStyle name="Followed Hyperlink" xfId="4345" builtinId="9" hidden="1"/>
    <cellStyle name="Followed Hyperlink" xfId="4378" builtinId="9" hidden="1"/>
    <cellStyle name="Followed Hyperlink" xfId="4410" builtinId="9" hidden="1"/>
    <cellStyle name="Followed Hyperlink" xfId="3528" builtinId="9" hidden="1"/>
    <cellStyle name="Followed Hyperlink" xfId="4472" builtinId="9" hidden="1"/>
    <cellStyle name="Followed Hyperlink" xfId="4504" builtinId="9" hidden="1"/>
    <cellStyle name="Followed Hyperlink" xfId="4536" builtinId="9" hidden="1"/>
    <cellStyle name="Followed Hyperlink" xfId="4568" builtinId="9" hidden="1"/>
    <cellStyle name="Followed Hyperlink" xfId="4600" builtinId="9" hidden="1"/>
    <cellStyle name="Followed Hyperlink" xfId="4635" builtinId="9" hidden="1"/>
    <cellStyle name="Followed Hyperlink" xfId="4667" builtinId="9" hidden="1"/>
    <cellStyle name="Followed Hyperlink" xfId="4699" builtinId="9" hidden="1"/>
    <cellStyle name="Followed Hyperlink" xfId="4732" builtinId="9" hidden="1"/>
    <cellStyle name="Followed Hyperlink" xfId="4764" builtinId="9" hidden="1"/>
    <cellStyle name="Followed Hyperlink" xfId="4796" builtinId="9" hidden="1"/>
    <cellStyle name="Followed Hyperlink" xfId="4826" builtinId="9" hidden="1"/>
    <cellStyle name="Followed Hyperlink" xfId="4858" builtinId="9" hidden="1"/>
    <cellStyle name="Followed Hyperlink" xfId="4890" builtinId="9" hidden="1"/>
    <cellStyle name="Followed Hyperlink" xfId="4922" builtinId="9" hidden="1"/>
    <cellStyle name="Followed Hyperlink" xfId="4954" builtinId="9" hidden="1"/>
    <cellStyle name="Followed Hyperlink" xfId="4986" builtinId="9" hidden="1"/>
    <cellStyle name="Followed Hyperlink" xfId="5018" builtinId="9" hidden="1"/>
    <cellStyle name="Followed Hyperlink" xfId="5050" builtinId="9" hidden="1"/>
    <cellStyle name="Followed Hyperlink" xfId="5082" builtinId="9" hidden="1"/>
    <cellStyle name="Followed Hyperlink" xfId="5115" builtinId="9" hidden="1"/>
    <cellStyle name="Followed Hyperlink" xfId="5147" builtinId="9" hidden="1"/>
    <cellStyle name="Followed Hyperlink" xfId="4632" builtinId="9" hidden="1"/>
    <cellStyle name="Followed Hyperlink" xfId="5209" builtinId="9" hidden="1"/>
    <cellStyle name="Followed Hyperlink" xfId="5241" builtinId="9" hidden="1"/>
    <cellStyle name="Followed Hyperlink" xfId="5273" builtinId="9" hidden="1"/>
    <cellStyle name="Followed Hyperlink" xfId="5305" builtinId="9" hidden="1"/>
    <cellStyle name="Followed Hyperlink" xfId="5337" builtinId="9" hidden="1"/>
    <cellStyle name="Followed Hyperlink" xfId="5363" builtinId="9" hidden="1"/>
    <cellStyle name="Followed Hyperlink" xfId="5403" builtinId="9" hidden="1"/>
    <cellStyle name="Followed Hyperlink" xfId="5435" builtinId="9" hidden="1"/>
    <cellStyle name="Followed Hyperlink" xfId="5468" builtinId="9" hidden="1"/>
    <cellStyle name="Followed Hyperlink" xfId="5500" builtinId="9" hidden="1"/>
    <cellStyle name="Followed Hyperlink" xfId="5532" builtinId="9" hidden="1"/>
    <cellStyle name="Followed Hyperlink" xfId="5562" builtinId="9" hidden="1"/>
    <cellStyle name="Followed Hyperlink" xfId="5594" builtinId="9" hidden="1"/>
    <cellStyle name="Followed Hyperlink" xfId="5626" builtinId="9" hidden="1"/>
    <cellStyle name="Followed Hyperlink" xfId="5658" builtinId="9" hidden="1"/>
    <cellStyle name="Followed Hyperlink" xfId="5690" builtinId="9" hidden="1"/>
    <cellStyle name="Followed Hyperlink" xfId="5722" builtinId="9" hidden="1"/>
    <cellStyle name="Followed Hyperlink" xfId="5753" builtinId="9" hidden="1"/>
    <cellStyle name="Followed Hyperlink" xfId="5785" builtinId="9" hidden="1"/>
    <cellStyle name="Followed Hyperlink" xfId="5817" builtinId="9" hidden="1"/>
    <cellStyle name="Followed Hyperlink" xfId="5850" builtinId="9" hidden="1"/>
    <cellStyle name="Followed Hyperlink" xfId="5882" builtinId="9" hidden="1"/>
    <cellStyle name="Followed Hyperlink" xfId="5000" builtinId="9" hidden="1"/>
    <cellStyle name="Followed Hyperlink" xfId="5944" builtinId="9" hidden="1"/>
    <cellStyle name="Followed Hyperlink" xfId="5976" builtinId="9" hidden="1"/>
    <cellStyle name="Followed Hyperlink" xfId="6008" builtinId="9" hidden="1"/>
    <cellStyle name="Followed Hyperlink" xfId="6040" builtinId="9" hidden="1"/>
    <cellStyle name="Followed Hyperlink" xfId="6072" builtinId="9" hidden="1"/>
    <cellStyle name="Followed Hyperlink" xfId="6099" builtinId="9" hidden="1"/>
    <cellStyle name="Followed Hyperlink" xfId="6134" builtinId="9" hidden="1"/>
    <cellStyle name="Followed Hyperlink" xfId="6166" builtinId="9" hidden="1"/>
    <cellStyle name="Followed Hyperlink" xfId="6198" builtinId="9" hidden="1"/>
    <cellStyle name="Followed Hyperlink" xfId="6230" builtinId="9" hidden="1"/>
    <cellStyle name="Followed Hyperlink" xfId="6262" builtinId="9" hidden="1"/>
    <cellStyle name="Followed Hyperlink" xfId="6292" builtinId="9" hidden="1"/>
    <cellStyle name="Followed Hyperlink" xfId="6324" builtinId="9" hidden="1"/>
    <cellStyle name="Followed Hyperlink" xfId="6356" builtinId="9" hidden="1"/>
    <cellStyle name="Followed Hyperlink" xfId="6388" builtinId="9" hidden="1"/>
    <cellStyle name="Followed Hyperlink" xfId="6420" builtinId="9" hidden="1"/>
    <cellStyle name="Followed Hyperlink" xfId="6452" builtinId="9" hidden="1"/>
    <cellStyle name="Followed Hyperlink" xfId="6484" builtinId="9" hidden="1"/>
    <cellStyle name="Followed Hyperlink" xfId="6521" builtinId="9" hidden="1"/>
    <cellStyle name="Followed Hyperlink" xfId="6553" builtinId="9" hidden="1"/>
    <cellStyle name="Followed Hyperlink" xfId="6585" builtinId="9" hidden="1"/>
    <cellStyle name="Followed Hyperlink" xfId="6617" builtinId="9" hidden="1"/>
    <cellStyle name="Followed Hyperlink" xfId="6627" builtinId="9" hidden="1"/>
    <cellStyle name="Followed Hyperlink" xfId="6595" builtinId="9" hidden="1"/>
    <cellStyle name="Followed Hyperlink" xfId="6563" builtinId="9" hidden="1"/>
    <cellStyle name="Followed Hyperlink" xfId="6531" builtinId="9" hidden="1"/>
    <cellStyle name="Followed Hyperlink" xfId="6499" builtinId="9" hidden="1"/>
    <cellStyle name="Followed Hyperlink" xfId="6462" builtinId="9" hidden="1"/>
    <cellStyle name="Followed Hyperlink" xfId="6430" builtinId="9" hidden="1"/>
    <cellStyle name="Followed Hyperlink" xfId="6398" builtinId="9" hidden="1"/>
    <cellStyle name="Followed Hyperlink" xfId="6366" builtinId="9" hidden="1"/>
    <cellStyle name="Followed Hyperlink" xfId="6334" builtinId="9" hidden="1"/>
    <cellStyle name="Followed Hyperlink" xfId="6302" builtinId="9" hidden="1"/>
    <cellStyle name="Followed Hyperlink" xfId="6272" builtinId="9" hidden="1"/>
    <cellStyle name="Followed Hyperlink" xfId="6240" builtinId="9" hidden="1"/>
    <cellStyle name="Followed Hyperlink" xfId="6208" builtinId="9" hidden="1"/>
    <cellStyle name="Followed Hyperlink" xfId="6176" builtinId="9" hidden="1"/>
    <cellStyle name="Followed Hyperlink" xfId="6144" builtinId="9" hidden="1"/>
    <cellStyle name="Followed Hyperlink" xfId="6112" builtinId="9" hidden="1"/>
    <cellStyle name="Followed Hyperlink" xfId="6082" builtinId="9" hidden="1"/>
    <cellStyle name="Followed Hyperlink" xfId="6050" builtinId="9" hidden="1"/>
    <cellStyle name="Followed Hyperlink" xfId="6018" builtinId="9" hidden="1"/>
    <cellStyle name="Followed Hyperlink" xfId="5986" builtinId="9" hidden="1"/>
    <cellStyle name="Followed Hyperlink" xfId="5954" builtinId="9" hidden="1"/>
    <cellStyle name="Followed Hyperlink" xfId="5922" builtinId="9" hidden="1"/>
    <cellStyle name="Followed Hyperlink" xfId="5892" builtinId="9" hidden="1"/>
    <cellStyle name="Followed Hyperlink" xfId="5860" builtinId="9" hidden="1"/>
    <cellStyle name="Followed Hyperlink" xfId="5828" builtinId="9" hidden="1"/>
    <cellStyle name="Followed Hyperlink" xfId="5795" builtinId="9" hidden="1"/>
    <cellStyle name="Followed Hyperlink" xfId="5763" builtinId="9" hidden="1"/>
    <cellStyle name="Followed Hyperlink" xfId="5734" builtinId="9" hidden="1"/>
    <cellStyle name="Followed Hyperlink" xfId="5700" builtinId="9" hidden="1"/>
    <cellStyle name="Followed Hyperlink" xfId="5668" builtinId="9" hidden="1"/>
    <cellStyle name="Followed Hyperlink" xfId="5636" builtinId="9" hidden="1"/>
    <cellStyle name="Followed Hyperlink" xfId="5604" builtinId="9" hidden="1"/>
    <cellStyle name="Followed Hyperlink" xfId="5572" builtinId="9" hidden="1"/>
    <cellStyle name="Followed Hyperlink" xfId="5542" builtinId="9" hidden="1"/>
    <cellStyle name="Followed Hyperlink" xfId="5510" builtinId="9" hidden="1"/>
    <cellStyle name="Followed Hyperlink" xfId="5478" builtinId="9" hidden="1"/>
    <cellStyle name="Followed Hyperlink" xfId="5445" builtinId="9" hidden="1"/>
    <cellStyle name="Followed Hyperlink" xfId="5413" builtinId="9" hidden="1"/>
    <cellStyle name="Followed Hyperlink" xfId="5381" builtinId="9" hidden="1"/>
    <cellStyle name="Followed Hyperlink" xfId="5347" builtinId="9" hidden="1"/>
    <cellStyle name="Followed Hyperlink" xfId="5315" builtinId="9" hidden="1"/>
    <cellStyle name="Followed Hyperlink" xfId="5283" builtinId="9" hidden="1"/>
    <cellStyle name="Followed Hyperlink" xfId="5251" builtinId="9" hidden="1"/>
    <cellStyle name="Followed Hyperlink" xfId="5219" builtinId="9" hidden="1"/>
    <cellStyle name="Followed Hyperlink" xfId="5187" builtinId="9" hidden="1"/>
    <cellStyle name="Followed Hyperlink" xfId="5157" builtinId="9" hidden="1"/>
    <cellStyle name="Followed Hyperlink" xfId="5125" builtinId="9" hidden="1"/>
    <cellStyle name="Followed Hyperlink" xfId="5093" builtinId="9" hidden="1"/>
    <cellStyle name="Followed Hyperlink" xfId="5060" builtinId="9" hidden="1"/>
    <cellStyle name="Followed Hyperlink" xfId="5028" builtinId="9" hidden="1"/>
    <cellStyle name="Followed Hyperlink" xfId="4998" builtinId="9" hidden="1"/>
    <cellStyle name="Followed Hyperlink" xfId="4964" builtinId="9" hidden="1"/>
    <cellStyle name="Followed Hyperlink" xfId="4932" builtinId="9" hidden="1"/>
    <cellStyle name="Followed Hyperlink" xfId="4900" builtinId="9" hidden="1"/>
    <cellStyle name="Followed Hyperlink" xfId="4868" builtinId="9" hidden="1"/>
    <cellStyle name="Followed Hyperlink" xfId="4836" builtinId="9" hidden="1"/>
    <cellStyle name="Followed Hyperlink" xfId="4806" builtinId="9" hidden="1"/>
    <cellStyle name="Followed Hyperlink" xfId="4774" builtinId="9" hidden="1"/>
    <cellStyle name="Followed Hyperlink" xfId="4742" builtinId="9" hidden="1"/>
    <cellStyle name="Followed Hyperlink" xfId="4709" builtinId="9" hidden="1"/>
    <cellStyle name="Followed Hyperlink" xfId="4677" builtinId="9" hidden="1"/>
    <cellStyle name="Followed Hyperlink" xfId="4645" builtinId="9" hidden="1"/>
    <cellStyle name="Followed Hyperlink" xfId="4610" builtinId="9" hidden="1"/>
    <cellStyle name="Followed Hyperlink" xfId="4578" builtinId="9" hidden="1"/>
    <cellStyle name="Followed Hyperlink" xfId="4546" builtinId="9" hidden="1"/>
    <cellStyle name="Followed Hyperlink" xfId="4514" builtinId="9" hidden="1"/>
    <cellStyle name="Followed Hyperlink" xfId="4482" builtinId="9" hidden="1"/>
    <cellStyle name="Followed Hyperlink" xfId="4450" builtinId="9" hidden="1"/>
    <cellStyle name="Followed Hyperlink" xfId="4420" builtinId="9" hidden="1"/>
    <cellStyle name="Followed Hyperlink" xfId="4388" builtinId="9" hidden="1"/>
    <cellStyle name="Followed Hyperlink" xfId="4356" builtinId="9" hidden="1"/>
    <cellStyle name="Followed Hyperlink" xfId="4323" builtinId="9" hidden="1"/>
    <cellStyle name="Followed Hyperlink" xfId="4291" builtinId="9" hidden="1"/>
    <cellStyle name="Followed Hyperlink" xfId="4262" builtinId="9" hidden="1"/>
    <cellStyle name="Followed Hyperlink" xfId="4228" builtinId="9" hidden="1"/>
    <cellStyle name="Followed Hyperlink" xfId="4196" builtinId="9" hidden="1"/>
    <cellStyle name="Followed Hyperlink" xfId="4164" builtinId="9" hidden="1"/>
    <cellStyle name="Followed Hyperlink" xfId="4132" builtinId="9" hidden="1"/>
    <cellStyle name="Followed Hyperlink" xfId="4100" builtinId="9" hidden="1"/>
    <cellStyle name="Followed Hyperlink" xfId="4070" builtinId="9" hidden="1"/>
    <cellStyle name="Followed Hyperlink" xfId="4038" builtinId="9" hidden="1"/>
    <cellStyle name="Followed Hyperlink" xfId="4006" builtinId="9" hidden="1"/>
    <cellStyle name="Followed Hyperlink" xfId="3973" builtinId="9" hidden="1"/>
    <cellStyle name="Followed Hyperlink" xfId="3941" builtinId="9" hidden="1"/>
    <cellStyle name="Followed Hyperlink" xfId="3909" builtinId="9" hidden="1"/>
    <cellStyle name="Followed Hyperlink" xfId="3876" builtinId="9" hidden="1"/>
    <cellStyle name="Followed Hyperlink" xfId="3844" builtinId="9" hidden="1"/>
    <cellStyle name="Followed Hyperlink" xfId="3812" builtinId="9" hidden="1"/>
    <cellStyle name="Followed Hyperlink" xfId="3780" builtinId="9" hidden="1"/>
    <cellStyle name="Followed Hyperlink" xfId="3748" builtinId="9" hidden="1"/>
    <cellStyle name="Followed Hyperlink" xfId="3716" builtinId="9" hidden="1"/>
    <cellStyle name="Followed Hyperlink" xfId="3686" builtinId="9" hidden="1"/>
    <cellStyle name="Followed Hyperlink" xfId="3654" builtinId="9" hidden="1"/>
    <cellStyle name="Followed Hyperlink" xfId="3622" builtinId="9" hidden="1"/>
    <cellStyle name="Followed Hyperlink" xfId="3589" builtinId="9" hidden="1"/>
    <cellStyle name="Followed Hyperlink" xfId="3557" builtinId="9" hidden="1"/>
    <cellStyle name="Followed Hyperlink" xfId="3526" builtinId="9" hidden="1"/>
    <cellStyle name="Followed Hyperlink" xfId="3492" builtinId="9" hidden="1"/>
    <cellStyle name="Followed Hyperlink" xfId="3460" builtinId="9" hidden="1"/>
    <cellStyle name="Followed Hyperlink" xfId="3428" builtinId="9" hidden="1"/>
    <cellStyle name="Followed Hyperlink" xfId="3396" builtinId="9" hidden="1"/>
    <cellStyle name="Followed Hyperlink" xfId="3364" builtinId="9" hidden="1"/>
    <cellStyle name="Followed Hyperlink" xfId="3334" builtinId="9" hidden="1"/>
    <cellStyle name="Followed Hyperlink" xfId="3302" builtinId="9" hidden="1"/>
    <cellStyle name="Followed Hyperlink" xfId="3270" builtinId="9" hidden="1"/>
    <cellStyle name="Followed Hyperlink" xfId="3237" builtinId="9" hidden="1"/>
    <cellStyle name="Followed Hyperlink" xfId="3205" builtinId="9" hidden="1"/>
    <cellStyle name="Followed Hyperlink" xfId="3173" builtinId="9" hidden="1"/>
    <cellStyle name="Followed Hyperlink" xfId="3140" builtinId="9" hidden="1"/>
    <cellStyle name="Followed Hyperlink" xfId="3108" builtinId="9" hidden="1"/>
    <cellStyle name="Followed Hyperlink" xfId="3076" builtinId="9" hidden="1"/>
    <cellStyle name="Followed Hyperlink" xfId="3044" builtinId="9" hidden="1"/>
    <cellStyle name="Followed Hyperlink" xfId="3012" builtinId="9" hidden="1"/>
    <cellStyle name="Followed Hyperlink" xfId="2980" builtinId="9" hidden="1"/>
    <cellStyle name="Followed Hyperlink" xfId="2950" builtinId="9" hidden="1"/>
    <cellStyle name="Followed Hyperlink" xfId="2918" builtinId="9" hidden="1"/>
    <cellStyle name="Followed Hyperlink" xfId="2886" builtinId="9" hidden="1"/>
    <cellStyle name="Followed Hyperlink" xfId="2853" builtinId="9" hidden="1"/>
    <cellStyle name="Followed Hyperlink" xfId="2821" builtinId="9" hidden="1"/>
    <cellStyle name="Followed Hyperlink" xfId="2789" builtinId="9" hidden="1"/>
    <cellStyle name="Followed Hyperlink" xfId="2740" builtinId="9" hidden="1"/>
    <cellStyle name="Followed Hyperlink" xfId="2708" builtinId="9" hidden="1"/>
    <cellStyle name="Followed Hyperlink" xfId="2676" builtinId="9" hidden="1"/>
    <cellStyle name="Followed Hyperlink" xfId="2644" builtinId="9" hidden="1"/>
    <cellStyle name="Followed Hyperlink" xfId="2612" builtinId="9" hidden="1"/>
    <cellStyle name="Followed Hyperlink" xfId="2582" builtinId="9" hidden="1"/>
    <cellStyle name="Followed Hyperlink" xfId="2550" builtinId="9" hidden="1"/>
    <cellStyle name="Followed Hyperlink" xfId="2518" builtinId="9" hidden="1"/>
    <cellStyle name="Followed Hyperlink" xfId="2485" builtinId="9" hidden="1"/>
    <cellStyle name="Followed Hyperlink" xfId="2453" builtinId="9" hidden="1"/>
    <cellStyle name="Followed Hyperlink" xfId="2421" builtinId="9" hidden="1"/>
    <cellStyle name="Followed Hyperlink" xfId="2385" builtinId="9" hidden="1"/>
    <cellStyle name="Followed Hyperlink" xfId="2353" builtinId="9" hidden="1"/>
    <cellStyle name="Followed Hyperlink" xfId="2321" builtinId="9" hidden="1"/>
    <cellStyle name="Followed Hyperlink" xfId="2289" builtinId="9" hidden="1"/>
    <cellStyle name="Followed Hyperlink" xfId="2257" builtinId="9" hidden="1"/>
    <cellStyle name="Followed Hyperlink" xfId="2225" builtinId="9" hidden="1"/>
    <cellStyle name="Followed Hyperlink" xfId="2195" builtinId="9" hidden="1"/>
    <cellStyle name="Followed Hyperlink" xfId="2163" builtinId="9" hidden="1"/>
    <cellStyle name="Followed Hyperlink" xfId="2131" builtinId="9" hidden="1"/>
    <cellStyle name="Followed Hyperlink" xfId="2098" builtinId="9" hidden="1"/>
    <cellStyle name="Followed Hyperlink" xfId="2066" builtinId="9" hidden="1"/>
    <cellStyle name="Followed Hyperlink" xfId="2034" builtinId="9" hidden="1"/>
    <cellStyle name="Followed Hyperlink" xfId="2001" builtinId="9" hidden="1"/>
    <cellStyle name="Followed Hyperlink" xfId="1969" builtinId="9" hidden="1"/>
    <cellStyle name="Followed Hyperlink" xfId="1937" builtinId="9" hidden="1"/>
    <cellStyle name="Followed Hyperlink" xfId="1905" builtinId="9" hidden="1"/>
    <cellStyle name="Followed Hyperlink" xfId="1873" builtinId="9" hidden="1"/>
    <cellStyle name="Followed Hyperlink" xfId="1843" builtinId="9" hidden="1"/>
    <cellStyle name="Followed Hyperlink" xfId="1811" builtinId="9" hidden="1"/>
    <cellStyle name="Followed Hyperlink" xfId="1779" builtinId="9" hidden="1"/>
    <cellStyle name="Followed Hyperlink" xfId="1746" builtinId="9" hidden="1"/>
    <cellStyle name="Followed Hyperlink" xfId="1714" builtinId="9" hidden="1"/>
    <cellStyle name="Followed Hyperlink" xfId="1682" builtinId="9" hidden="1"/>
    <cellStyle name="Followed Hyperlink" xfId="1646" builtinId="9" hidden="1"/>
    <cellStyle name="Followed Hyperlink" xfId="1614" builtinId="9" hidden="1"/>
    <cellStyle name="Followed Hyperlink" xfId="1582" builtinId="9" hidden="1"/>
    <cellStyle name="Followed Hyperlink" xfId="1550" builtinId="9" hidden="1"/>
    <cellStyle name="Followed Hyperlink" xfId="1518" builtinId="9" hidden="1"/>
    <cellStyle name="Followed Hyperlink" xfId="1486" builtinId="9" hidden="1"/>
    <cellStyle name="Followed Hyperlink" xfId="1456" builtinId="9" hidden="1"/>
    <cellStyle name="Followed Hyperlink" xfId="1424" builtinId="9" hidden="1"/>
    <cellStyle name="Followed Hyperlink" xfId="1392" builtinId="9" hidden="1"/>
    <cellStyle name="Followed Hyperlink" xfId="1360" builtinId="9" hidden="1"/>
    <cellStyle name="Followed Hyperlink" xfId="1328" builtinId="9" hidden="1"/>
    <cellStyle name="Followed Hyperlink" xfId="1296" builtinId="9" hidden="1"/>
    <cellStyle name="Followed Hyperlink" xfId="1263" builtinId="9" hidden="1"/>
    <cellStyle name="Followed Hyperlink" xfId="1231" builtinId="9" hidden="1"/>
    <cellStyle name="Followed Hyperlink" xfId="1199" builtinId="9" hidden="1"/>
    <cellStyle name="Followed Hyperlink" xfId="1167" builtinId="9" hidden="1"/>
    <cellStyle name="Followed Hyperlink" xfId="1135" builtinId="9" hidden="1"/>
    <cellStyle name="Followed Hyperlink" xfId="1105" builtinId="9" hidden="1"/>
    <cellStyle name="Followed Hyperlink" xfId="1073" builtinId="9" hidden="1"/>
    <cellStyle name="Followed Hyperlink" xfId="1041" builtinId="9" hidden="1"/>
    <cellStyle name="Followed Hyperlink" xfId="1009" builtinId="9" hidden="1"/>
    <cellStyle name="Followed Hyperlink" xfId="977" builtinId="9" hidden="1"/>
    <cellStyle name="Followed Hyperlink" xfId="945" builtinId="9" hidden="1"/>
    <cellStyle name="Followed Hyperlink" xfId="911" builtinId="9" hidden="1"/>
    <cellStyle name="Followed Hyperlink" xfId="879" builtinId="9" hidden="1"/>
    <cellStyle name="Followed Hyperlink" xfId="847" builtinId="9" hidden="1"/>
    <cellStyle name="Followed Hyperlink" xfId="815" builtinId="9" hidden="1"/>
    <cellStyle name="Followed Hyperlink" xfId="783" builtinId="9" hidden="1"/>
    <cellStyle name="Followed Hyperlink" xfId="751" builtinId="9" hidden="1"/>
    <cellStyle name="Followed Hyperlink" xfId="721" builtinId="9" hidden="1"/>
    <cellStyle name="Followed Hyperlink" xfId="689" builtinId="9" hidden="1"/>
    <cellStyle name="Followed Hyperlink" xfId="657" builtinId="9" hidden="1"/>
    <cellStyle name="Followed Hyperlink" xfId="625" builtinId="9" hidden="1"/>
    <cellStyle name="Followed Hyperlink" xfId="593" builtinId="9" hidden="1"/>
    <cellStyle name="Followed Hyperlink" xfId="561" builtinId="9" hidden="1"/>
    <cellStyle name="Followed Hyperlink" xfId="526" builtinId="9" hidden="1"/>
    <cellStyle name="Followed Hyperlink" xfId="494" builtinId="9" hidden="1"/>
    <cellStyle name="Followed Hyperlink" xfId="462" builtinId="9" hidden="1"/>
    <cellStyle name="Followed Hyperlink" xfId="430" builtinId="9" hidden="1"/>
    <cellStyle name="Followed Hyperlink" xfId="398" builtinId="9" hidden="1"/>
    <cellStyle name="Followed Hyperlink" xfId="368" builtinId="9" hidden="1"/>
    <cellStyle name="Followed Hyperlink" xfId="336" builtinId="9" hidden="1"/>
    <cellStyle name="Followed Hyperlink" xfId="304" builtinId="9" hidden="1"/>
    <cellStyle name="Followed Hyperlink" xfId="272" builtinId="9" hidden="1"/>
    <cellStyle name="Followed Hyperlink" xfId="138" builtinId="9" hidden="1"/>
    <cellStyle name="Followed Hyperlink" xfId="162" builtinId="9" hidden="1"/>
    <cellStyle name="Followed Hyperlink" xfId="182" builtinId="9" hidden="1"/>
    <cellStyle name="Followed Hyperlink" xfId="204" builtinId="9" hidden="1"/>
    <cellStyle name="Followed Hyperlink" xfId="228" builtinId="9" hidden="1"/>
    <cellStyle name="Followed Hyperlink" xfId="240" builtinId="9" hidden="1"/>
    <cellStyle name="Followed Hyperlink" xfId="174" builtinId="9" hidden="1"/>
    <cellStyle name="Followed Hyperlink" xfId="114" builtinId="9" hidden="1"/>
    <cellStyle name="Followed Hyperlink" xfId="130" builtinId="9" hidden="1"/>
    <cellStyle name="Followed Hyperlink" xfId="97" builtinId="9" hidden="1"/>
    <cellStyle name="Followed Hyperlink" xfId="6639" builtinId="9" hidden="1"/>
    <cellStyle name="Followed Hyperlink" xfId="6641" builtinId="9" hidden="1"/>
    <cellStyle name="Followed Hyperlink" xfId="102" builtinId="9" hidden="1"/>
    <cellStyle name="Followed Hyperlink" xfId="134" builtinId="9" hidden="1"/>
    <cellStyle name="Followed Hyperlink" xfId="118" builtinId="9" hidden="1"/>
    <cellStyle name="Followed Hyperlink" xfId="158" builtinId="9" hidden="1"/>
    <cellStyle name="Followed Hyperlink" xfId="224" builtinId="9" hidden="1"/>
    <cellStyle name="Followed Hyperlink" xfId="232" builtinId="9" hidden="1"/>
    <cellStyle name="Followed Hyperlink" xfId="212" builtinId="9" hidden="1"/>
    <cellStyle name="Followed Hyperlink" xfId="186" builtinId="9" hidden="1"/>
    <cellStyle name="Followed Hyperlink" xfId="166" builtinId="9" hidden="1"/>
    <cellStyle name="Followed Hyperlink" xfId="146" builtinId="9" hidden="1"/>
    <cellStyle name="Followed Hyperlink" xfId="264" builtinId="9" hidden="1"/>
    <cellStyle name="Followed Hyperlink" xfId="296" builtinId="9" hidden="1"/>
    <cellStyle name="Followed Hyperlink" xfId="328" builtinId="9" hidden="1"/>
    <cellStyle name="Followed Hyperlink" xfId="360" builtinId="9" hidden="1"/>
    <cellStyle name="Followed Hyperlink" xfId="390" builtinId="9" hidden="1"/>
    <cellStyle name="Followed Hyperlink" xfId="422" builtinId="9" hidden="1"/>
    <cellStyle name="Followed Hyperlink" xfId="454" builtinId="9" hidden="1"/>
    <cellStyle name="Followed Hyperlink" xfId="486" builtinId="9" hidden="1"/>
    <cellStyle name="Followed Hyperlink" xfId="518" builtinId="9" hidden="1"/>
    <cellStyle name="Followed Hyperlink" xfId="550" builtinId="9" hidden="1"/>
    <cellStyle name="Followed Hyperlink" xfId="585" builtinId="9" hidden="1"/>
    <cellStyle name="Followed Hyperlink" xfId="617" builtinId="9" hidden="1"/>
    <cellStyle name="Followed Hyperlink" xfId="649" builtinId="9" hidden="1"/>
    <cellStyle name="Followed Hyperlink" xfId="681" builtinId="9" hidden="1"/>
    <cellStyle name="Followed Hyperlink" xfId="713" builtinId="9" hidden="1"/>
    <cellStyle name="Followed Hyperlink" xfId="743" builtinId="9" hidden="1"/>
    <cellStyle name="Followed Hyperlink" xfId="775" builtinId="9" hidden="1"/>
    <cellStyle name="Followed Hyperlink" xfId="807" builtinId="9" hidden="1"/>
    <cellStyle name="Followed Hyperlink" xfId="839" builtinId="9" hidden="1"/>
    <cellStyle name="Followed Hyperlink" xfId="871" builtinId="9" hidden="1"/>
    <cellStyle name="Followed Hyperlink" xfId="903" builtinId="9" hidden="1"/>
    <cellStyle name="Followed Hyperlink" xfId="937" builtinId="9" hidden="1"/>
    <cellStyle name="Followed Hyperlink" xfId="969" builtinId="9" hidden="1"/>
    <cellStyle name="Followed Hyperlink" xfId="1001" builtinId="9" hidden="1"/>
    <cellStyle name="Followed Hyperlink" xfId="1033" builtinId="9" hidden="1"/>
    <cellStyle name="Followed Hyperlink" xfId="1065" builtinId="9" hidden="1"/>
    <cellStyle name="Followed Hyperlink" xfId="1097" builtinId="9" hidden="1"/>
    <cellStyle name="Followed Hyperlink" xfId="1127" builtinId="9" hidden="1"/>
    <cellStyle name="Followed Hyperlink" xfId="1159" builtinId="9" hidden="1"/>
    <cellStyle name="Followed Hyperlink" xfId="1191" builtinId="9" hidden="1"/>
    <cellStyle name="Followed Hyperlink" xfId="1223" builtinId="9" hidden="1"/>
    <cellStyle name="Followed Hyperlink" xfId="1255" builtinId="9" hidden="1"/>
    <cellStyle name="Followed Hyperlink" xfId="1287" builtinId="9" hidden="1"/>
    <cellStyle name="Followed Hyperlink" xfId="1320" builtinId="9" hidden="1"/>
    <cellStyle name="Followed Hyperlink" xfId="1352" builtinId="9" hidden="1"/>
    <cellStyle name="Followed Hyperlink" xfId="1384" builtinId="9" hidden="1"/>
    <cellStyle name="Followed Hyperlink" xfId="1416" builtinId="9" hidden="1"/>
    <cellStyle name="Followed Hyperlink" xfId="1448" builtinId="9" hidden="1"/>
    <cellStyle name="Followed Hyperlink" xfId="1478" builtinId="9" hidden="1"/>
    <cellStyle name="Followed Hyperlink" xfId="1510" builtinId="9" hidden="1"/>
    <cellStyle name="Followed Hyperlink" xfId="1542" builtinId="9" hidden="1"/>
    <cellStyle name="Followed Hyperlink" xfId="1574" builtinId="9" hidden="1"/>
    <cellStyle name="Followed Hyperlink" xfId="1606" builtinId="9" hidden="1"/>
    <cellStyle name="Followed Hyperlink" xfId="1638" builtinId="9" hidden="1"/>
    <cellStyle name="Followed Hyperlink" xfId="1674" builtinId="9" hidden="1"/>
    <cellStyle name="Followed Hyperlink" xfId="1706" builtinId="9" hidden="1"/>
    <cellStyle name="Followed Hyperlink" xfId="1738" builtinId="9" hidden="1"/>
    <cellStyle name="Followed Hyperlink" xfId="1771" builtinId="9" hidden="1"/>
    <cellStyle name="Followed Hyperlink" xfId="1803" builtinId="9" hidden="1"/>
    <cellStyle name="Followed Hyperlink" xfId="1835" builtinId="9" hidden="1"/>
    <cellStyle name="Followed Hyperlink" xfId="1865" builtinId="9" hidden="1"/>
    <cellStyle name="Followed Hyperlink" xfId="1897" builtinId="9" hidden="1"/>
    <cellStyle name="Followed Hyperlink" xfId="1929" builtinId="9" hidden="1"/>
    <cellStyle name="Followed Hyperlink" xfId="1961" builtinId="9" hidden="1"/>
    <cellStyle name="Followed Hyperlink" xfId="1993" builtinId="9" hidden="1"/>
    <cellStyle name="Followed Hyperlink" xfId="2025" builtinId="9" hidden="1"/>
    <cellStyle name="Followed Hyperlink" xfId="2058" builtinId="9" hidden="1"/>
    <cellStyle name="Followed Hyperlink" xfId="2090" builtinId="9" hidden="1"/>
    <cellStyle name="Followed Hyperlink" xfId="2122" builtinId="9" hidden="1"/>
    <cellStyle name="Followed Hyperlink" xfId="2155" builtinId="9" hidden="1"/>
    <cellStyle name="Followed Hyperlink" xfId="2187" builtinId="9" hidden="1"/>
    <cellStyle name="Followed Hyperlink" xfId="2217" builtinId="9" hidden="1"/>
    <cellStyle name="Followed Hyperlink" xfId="2249" builtinId="9" hidden="1"/>
    <cellStyle name="Followed Hyperlink" xfId="2281" builtinId="9" hidden="1"/>
    <cellStyle name="Followed Hyperlink" xfId="2313" builtinId="9" hidden="1"/>
    <cellStyle name="Followed Hyperlink" xfId="2345" builtinId="9" hidden="1"/>
    <cellStyle name="Followed Hyperlink" xfId="2377" builtinId="9" hidden="1"/>
    <cellStyle name="Followed Hyperlink" xfId="2413" builtinId="9" hidden="1"/>
    <cellStyle name="Followed Hyperlink" xfId="2445" builtinId="9" hidden="1"/>
    <cellStyle name="Followed Hyperlink" xfId="2477" builtinId="9" hidden="1"/>
    <cellStyle name="Followed Hyperlink" xfId="2510" builtinId="9" hidden="1"/>
    <cellStyle name="Followed Hyperlink" xfId="2542" builtinId="9" hidden="1"/>
    <cellStyle name="Followed Hyperlink" xfId="2574" builtinId="9" hidden="1"/>
    <cellStyle name="Followed Hyperlink" xfId="2604" builtinId="9" hidden="1"/>
    <cellStyle name="Followed Hyperlink" xfId="2636" builtinId="9" hidden="1"/>
    <cellStyle name="Followed Hyperlink" xfId="2668" builtinId="9" hidden="1"/>
    <cellStyle name="Followed Hyperlink" xfId="2700" builtinId="9" hidden="1"/>
    <cellStyle name="Followed Hyperlink" xfId="2732" builtinId="9" hidden="1"/>
    <cellStyle name="Followed Hyperlink" xfId="2764" builtinId="9" hidden="1"/>
    <cellStyle name="Followed Hyperlink" xfId="2813" builtinId="9" hidden="1"/>
    <cellStyle name="Followed Hyperlink" xfId="2845" builtinId="9" hidden="1"/>
    <cellStyle name="Followed Hyperlink" xfId="2877" builtinId="9" hidden="1"/>
    <cellStyle name="Followed Hyperlink" xfId="2910" builtinId="9" hidden="1"/>
    <cellStyle name="Followed Hyperlink" xfId="2942" builtinId="9" hidden="1"/>
    <cellStyle name="Followed Hyperlink" xfId="2972" builtinId="9" hidden="1"/>
    <cellStyle name="Followed Hyperlink" xfId="3004" builtinId="9" hidden="1"/>
    <cellStyle name="Followed Hyperlink" xfId="3036" builtinId="9" hidden="1"/>
    <cellStyle name="Followed Hyperlink" xfId="3068" builtinId="9" hidden="1"/>
    <cellStyle name="Followed Hyperlink" xfId="3100" builtinId="9" hidden="1"/>
    <cellStyle name="Followed Hyperlink" xfId="3132" builtinId="9" hidden="1"/>
    <cellStyle name="Followed Hyperlink" xfId="3155" builtinId="9" hidden="1"/>
    <cellStyle name="Followed Hyperlink" xfId="3197" builtinId="9" hidden="1"/>
    <cellStyle name="Followed Hyperlink" xfId="3229" builtinId="9" hidden="1"/>
    <cellStyle name="Followed Hyperlink" xfId="3262" builtinId="9" hidden="1"/>
    <cellStyle name="Followed Hyperlink" xfId="3294" builtinId="9" hidden="1"/>
    <cellStyle name="Followed Hyperlink" xfId="3326" builtinId="9" hidden="1"/>
    <cellStyle name="Followed Hyperlink" xfId="3356" builtinId="9" hidden="1"/>
    <cellStyle name="Followed Hyperlink" xfId="3388" builtinId="9" hidden="1"/>
    <cellStyle name="Followed Hyperlink" xfId="3420" builtinId="9" hidden="1"/>
    <cellStyle name="Followed Hyperlink" xfId="3452" builtinId="9" hidden="1"/>
    <cellStyle name="Followed Hyperlink" xfId="3484" builtinId="9" hidden="1"/>
    <cellStyle name="Followed Hyperlink" xfId="3516" builtinId="9" hidden="1"/>
    <cellStyle name="Followed Hyperlink" xfId="3549" builtinId="9" hidden="1"/>
    <cellStyle name="Followed Hyperlink" xfId="3581" builtinId="9" hidden="1"/>
    <cellStyle name="Followed Hyperlink" xfId="3613" builtinId="9" hidden="1"/>
    <cellStyle name="Followed Hyperlink" xfId="3646" builtinId="9" hidden="1"/>
    <cellStyle name="Followed Hyperlink" xfId="3678" builtinId="9" hidden="1"/>
    <cellStyle name="Followed Hyperlink" xfId="3708" builtinId="9" hidden="1"/>
    <cellStyle name="Followed Hyperlink" xfId="3740" builtinId="9" hidden="1"/>
    <cellStyle name="Followed Hyperlink" xfId="3772" builtinId="9" hidden="1"/>
    <cellStyle name="Followed Hyperlink" xfId="3804" builtinId="9" hidden="1"/>
    <cellStyle name="Followed Hyperlink" xfId="3836" builtinId="9" hidden="1"/>
    <cellStyle name="Followed Hyperlink" xfId="3868" builtinId="9" hidden="1"/>
    <cellStyle name="Followed Hyperlink" xfId="3891" builtinId="9" hidden="1"/>
    <cellStyle name="Followed Hyperlink" xfId="3933" builtinId="9" hidden="1"/>
    <cellStyle name="Followed Hyperlink" xfId="3965" builtinId="9" hidden="1"/>
    <cellStyle name="Followed Hyperlink" xfId="3998" builtinId="9" hidden="1"/>
    <cellStyle name="Followed Hyperlink" xfId="4030" builtinId="9" hidden="1"/>
    <cellStyle name="Followed Hyperlink" xfId="4062" builtinId="9" hidden="1"/>
    <cellStyle name="Followed Hyperlink" xfId="4092" builtinId="9" hidden="1"/>
    <cellStyle name="Followed Hyperlink" xfId="4124" builtinId="9" hidden="1"/>
    <cellStyle name="Followed Hyperlink" xfId="4156" builtinId="9" hidden="1"/>
    <cellStyle name="Followed Hyperlink" xfId="4188" builtinId="9" hidden="1"/>
    <cellStyle name="Followed Hyperlink" xfId="4220" builtinId="9" hidden="1"/>
    <cellStyle name="Followed Hyperlink" xfId="4252" builtinId="9" hidden="1"/>
    <cellStyle name="Followed Hyperlink" xfId="4283" builtinId="9" hidden="1"/>
    <cellStyle name="Followed Hyperlink" xfId="4315" builtinId="9" hidden="1"/>
    <cellStyle name="Followed Hyperlink" xfId="4347" builtinId="9" hidden="1"/>
    <cellStyle name="Followed Hyperlink" xfId="4380" builtinId="9" hidden="1"/>
    <cellStyle name="Followed Hyperlink" xfId="4412" builtinId="9" hidden="1"/>
    <cellStyle name="Followed Hyperlink" xfId="4442" builtinId="9" hidden="1"/>
    <cellStyle name="Followed Hyperlink" xfId="4474" builtinId="9" hidden="1"/>
    <cellStyle name="Followed Hyperlink" xfId="4506" builtinId="9" hidden="1"/>
    <cellStyle name="Followed Hyperlink" xfId="4538" builtinId="9" hidden="1"/>
    <cellStyle name="Followed Hyperlink" xfId="4570" builtinId="9" hidden="1"/>
    <cellStyle name="Followed Hyperlink" xfId="4602" builtinId="9" hidden="1"/>
    <cellStyle name="Followed Hyperlink" xfId="4637" builtinId="9" hidden="1"/>
    <cellStyle name="Followed Hyperlink" xfId="4669" builtinId="9" hidden="1"/>
    <cellStyle name="Followed Hyperlink" xfId="4701" builtinId="9" hidden="1"/>
    <cellStyle name="Followed Hyperlink" xfId="4734" builtinId="9" hidden="1"/>
    <cellStyle name="Followed Hyperlink" xfId="4766" builtinId="9" hidden="1"/>
    <cellStyle name="Followed Hyperlink" xfId="4798" builtinId="9" hidden="1"/>
    <cellStyle name="Followed Hyperlink" xfId="4828" builtinId="9" hidden="1"/>
    <cellStyle name="Followed Hyperlink" xfId="4860" builtinId="9" hidden="1"/>
    <cellStyle name="Followed Hyperlink" xfId="4892" builtinId="9" hidden="1"/>
    <cellStyle name="Followed Hyperlink" xfId="4924" builtinId="9" hidden="1"/>
    <cellStyle name="Followed Hyperlink" xfId="4956" builtinId="9" hidden="1"/>
    <cellStyle name="Followed Hyperlink" xfId="4988" builtinId="9" hidden="1"/>
    <cellStyle name="Followed Hyperlink" xfId="5020" builtinId="9" hidden="1"/>
    <cellStyle name="Followed Hyperlink" xfId="5052" builtinId="9" hidden="1"/>
    <cellStyle name="Followed Hyperlink" xfId="5084" builtinId="9" hidden="1"/>
    <cellStyle name="Followed Hyperlink" xfId="5117" builtinId="9" hidden="1"/>
    <cellStyle name="Followed Hyperlink" xfId="5149" builtinId="9" hidden="1"/>
    <cellStyle name="Followed Hyperlink" xfId="5179" builtinId="9" hidden="1"/>
    <cellStyle name="Followed Hyperlink" xfId="5211" builtinId="9" hidden="1"/>
    <cellStyle name="Followed Hyperlink" xfId="5243" builtinId="9" hidden="1"/>
    <cellStyle name="Followed Hyperlink" xfId="5275" builtinId="9" hidden="1"/>
    <cellStyle name="Followed Hyperlink" xfId="5307" builtinId="9" hidden="1"/>
    <cellStyle name="Followed Hyperlink" xfId="5339" builtinId="9" hidden="1"/>
    <cellStyle name="Followed Hyperlink" xfId="5373" builtinId="9" hidden="1"/>
    <cellStyle name="Followed Hyperlink" xfId="5405" builtinId="9" hidden="1"/>
    <cellStyle name="Followed Hyperlink" xfId="5437" builtinId="9" hidden="1"/>
    <cellStyle name="Followed Hyperlink" xfId="5470" builtinId="9" hidden="1"/>
    <cellStyle name="Followed Hyperlink" xfId="5502" builtinId="9" hidden="1"/>
    <cellStyle name="Followed Hyperlink" xfId="5534" builtinId="9" hidden="1"/>
    <cellStyle name="Followed Hyperlink" xfId="5564" builtinId="9" hidden="1"/>
    <cellStyle name="Followed Hyperlink" xfId="5596" builtinId="9" hidden="1"/>
    <cellStyle name="Followed Hyperlink" xfId="5628" builtinId="9" hidden="1"/>
    <cellStyle name="Followed Hyperlink" xfId="5660" builtinId="9" hidden="1"/>
    <cellStyle name="Followed Hyperlink" xfId="5692" builtinId="9" hidden="1"/>
    <cellStyle name="Followed Hyperlink" xfId="5724" builtinId="9" hidden="1"/>
    <cellStyle name="Followed Hyperlink" xfId="5755" builtinId="9" hidden="1"/>
    <cellStyle name="Followed Hyperlink" xfId="5787" builtinId="9" hidden="1"/>
    <cellStyle name="Followed Hyperlink" xfId="5819" builtinId="9" hidden="1"/>
    <cellStyle name="Followed Hyperlink" xfId="5852" builtinId="9" hidden="1"/>
    <cellStyle name="Followed Hyperlink" xfId="5884" builtinId="9" hidden="1"/>
    <cellStyle name="Followed Hyperlink" xfId="5914" builtinId="9" hidden="1"/>
    <cellStyle name="Followed Hyperlink" xfId="5946" builtinId="9" hidden="1"/>
    <cellStyle name="Followed Hyperlink" xfId="5978" builtinId="9" hidden="1"/>
    <cellStyle name="Followed Hyperlink" xfId="6010" builtinId="9" hidden="1"/>
    <cellStyle name="Followed Hyperlink" xfId="6042" builtinId="9" hidden="1"/>
    <cellStyle name="Followed Hyperlink" xfId="6074" builtinId="9" hidden="1"/>
    <cellStyle name="Followed Hyperlink" xfId="6097" builtinId="9" hidden="1"/>
    <cellStyle name="Followed Hyperlink" xfId="6136" builtinId="9" hidden="1"/>
    <cellStyle name="Followed Hyperlink" xfId="6168" builtinId="9" hidden="1"/>
    <cellStyle name="Followed Hyperlink" xfId="6200" builtinId="9" hidden="1"/>
    <cellStyle name="Followed Hyperlink" xfId="6232" builtinId="9" hidden="1"/>
    <cellStyle name="Followed Hyperlink" xfId="6264" builtinId="9" hidden="1"/>
    <cellStyle name="Followed Hyperlink" xfId="6294" builtinId="9" hidden="1"/>
    <cellStyle name="Followed Hyperlink" xfId="6326" builtinId="9" hidden="1"/>
    <cellStyle name="Followed Hyperlink" xfId="6358" builtinId="9" hidden="1"/>
    <cellStyle name="Followed Hyperlink" xfId="6390" builtinId="9" hidden="1"/>
    <cellStyle name="Followed Hyperlink" xfId="6422" builtinId="9" hidden="1"/>
    <cellStyle name="Followed Hyperlink" xfId="6454" builtinId="9" hidden="1"/>
    <cellStyle name="Followed Hyperlink" xfId="6486" builtinId="9" hidden="1"/>
    <cellStyle name="Followed Hyperlink" xfId="6523" builtinId="9" hidden="1"/>
    <cellStyle name="Followed Hyperlink" xfId="6555" builtinId="9" hidden="1"/>
    <cellStyle name="Followed Hyperlink" xfId="6587" builtinId="9" hidden="1"/>
    <cellStyle name="Followed Hyperlink" xfId="6619" builtinId="9" hidden="1"/>
    <cellStyle name="Followed Hyperlink" xfId="6625" builtinId="9" hidden="1"/>
    <cellStyle name="Followed Hyperlink" xfId="6593" builtinId="9" hidden="1"/>
    <cellStyle name="Followed Hyperlink" xfId="6561" builtinId="9" hidden="1"/>
    <cellStyle name="Followed Hyperlink" xfId="6529" builtinId="9" hidden="1"/>
    <cellStyle name="Followed Hyperlink" xfId="6497" builtinId="9" hidden="1"/>
    <cellStyle name="Followed Hyperlink" xfId="6460" builtinId="9" hidden="1"/>
    <cellStyle name="Followed Hyperlink" xfId="6428" builtinId="9" hidden="1"/>
    <cellStyle name="Followed Hyperlink" xfId="6396" builtinId="9" hidden="1"/>
    <cellStyle name="Followed Hyperlink" xfId="6364" builtinId="9" hidden="1"/>
    <cellStyle name="Followed Hyperlink" xfId="6332" builtinId="9" hidden="1"/>
    <cellStyle name="Followed Hyperlink" xfId="6300" builtinId="9" hidden="1"/>
    <cellStyle name="Followed Hyperlink" xfId="6270" builtinId="9" hidden="1"/>
    <cellStyle name="Followed Hyperlink" xfId="6238" builtinId="9" hidden="1"/>
    <cellStyle name="Followed Hyperlink" xfId="6206" builtinId="9" hidden="1"/>
    <cellStyle name="Followed Hyperlink" xfId="6174" builtinId="9" hidden="1"/>
    <cellStyle name="Followed Hyperlink" xfId="6142" builtinId="9" hidden="1"/>
    <cellStyle name="Followed Hyperlink" xfId="6110" builtinId="9" hidden="1"/>
    <cellStyle name="Followed Hyperlink" xfId="6080" builtinId="9" hidden="1"/>
    <cellStyle name="Followed Hyperlink" xfId="6048" builtinId="9" hidden="1"/>
    <cellStyle name="Followed Hyperlink" xfId="6016" builtinId="9" hidden="1"/>
    <cellStyle name="Followed Hyperlink" xfId="5984" builtinId="9" hidden="1"/>
    <cellStyle name="Followed Hyperlink" xfId="5952" builtinId="9" hidden="1"/>
    <cellStyle name="Followed Hyperlink" xfId="5920" builtinId="9" hidden="1"/>
    <cellStyle name="Followed Hyperlink" xfId="5890" builtinId="9" hidden="1"/>
    <cellStyle name="Followed Hyperlink" xfId="5858" builtinId="9" hidden="1"/>
    <cellStyle name="Followed Hyperlink" xfId="5825" builtinId="9" hidden="1"/>
    <cellStyle name="Followed Hyperlink" xfId="5793" builtinId="9" hidden="1"/>
    <cellStyle name="Followed Hyperlink" xfId="5761" builtinId="9" hidden="1"/>
    <cellStyle name="Followed Hyperlink" xfId="5737" builtinId="9" hidden="1"/>
    <cellStyle name="Followed Hyperlink" xfId="5698" builtinId="9" hidden="1"/>
    <cellStyle name="Followed Hyperlink" xfId="5666" builtinId="9" hidden="1"/>
    <cellStyle name="Followed Hyperlink" xfId="5634" builtinId="9" hidden="1"/>
    <cellStyle name="Followed Hyperlink" xfId="5602" builtinId="9" hidden="1"/>
    <cellStyle name="Followed Hyperlink" xfId="5570" builtinId="9" hidden="1"/>
    <cellStyle name="Followed Hyperlink" xfId="5540" builtinId="9" hidden="1"/>
    <cellStyle name="Followed Hyperlink" xfId="5508" builtinId="9" hidden="1"/>
    <cellStyle name="Followed Hyperlink" xfId="5476" builtinId="9" hidden="1"/>
    <cellStyle name="Followed Hyperlink" xfId="5443" builtinId="9" hidden="1"/>
    <cellStyle name="Followed Hyperlink" xfId="5411" builtinId="9" hidden="1"/>
    <cellStyle name="Followed Hyperlink" xfId="5379" builtinId="9" hidden="1"/>
    <cellStyle name="Followed Hyperlink" xfId="5345" builtinId="9" hidden="1"/>
    <cellStyle name="Followed Hyperlink" xfId="5313" builtinId="9" hidden="1"/>
    <cellStyle name="Followed Hyperlink" xfId="5281" builtinId="9" hidden="1"/>
    <cellStyle name="Followed Hyperlink" xfId="5249" builtinId="9" hidden="1"/>
    <cellStyle name="Followed Hyperlink" xfId="5217" builtinId="9" hidden="1"/>
    <cellStyle name="Followed Hyperlink" xfId="5185" builtinId="9" hidden="1"/>
    <cellStyle name="Followed Hyperlink" xfId="5155" builtinId="9" hidden="1"/>
    <cellStyle name="Followed Hyperlink" xfId="5123" builtinId="9" hidden="1"/>
    <cellStyle name="Followed Hyperlink" xfId="5090" builtinId="9" hidden="1"/>
    <cellStyle name="Followed Hyperlink" xfId="5058" builtinId="9" hidden="1"/>
    <cellStyle name="Followed Hyperlink" xfId="5026" builtinId="9" hidden="1"/>
    <cellStyle name="Followed Hyperlink" xfId="5002" builtinId="9" hidden="1"/>
    <cellStyle name="Followed Hyperlink" xfId="4962" builtinId="9" hidden="1"/>
    <cellStyle name="Followed Hyperlink" xfId="4930" builtinId="9" hidden="1"/>
    <cellStyle name="Followed Hyperlink" xfId="4898" builtinId="9" hidden="1"/>
    <cellStyle name="Followed Hyperlink" xfId="4866" builtinId="9" hidden="1"/>
    <cellStyle name="Followed Hyperlink" xfId="4834" builtinId="9" hidden="1"/>
    <cellStyle name="Followed Hyperlink" xfId="4804" builtinId="9" hidden="1"/>
    <cellStyle name="Followed Hyperlink" xfId="4772" builtinId="9" hidden="1"/>
    <cellStyle name="Followed Hyperlink" xfId="4740" builtinId="9" hidden="1"/>
    <cellStyle name="Followed Hyperlink" xfId="4707" builtinId="9" hidden="1"/>
    <cellStyle name="Followed Hyperlink" xfId="4675" builtinId="9" hidden="1"/>
    <cellStyle name="Followed Hyperlink" xfId="4643" builtinId="9" hidden="1"/>
    <cellStyle name="Followed Hyperlink" xfId="4608" builtinId="9" hidden="1"/>
    <cellStyle name="Followed Hyperlink" xfId="4576" builtinId="9" hidden="1"/>
    <cellStyle name="Followed Hyperlink" xfId="4544" builtinId="9" hidden="1"/>
    <cellStyle name="Followed Hyperlink" xfId="4512" builtinId="9" hidden="1"/>
    <cellStyle name="Followed Hyperlink" xfId="4480" builtinId="9" hidden="1"/>
    <cellStyle name="Followed Hyperlink" xfId="4448" builtinId="9" hidden="1"/>
    <cellStyle name="Followed Hyperlink" xfId="4418" builtinId="9" hidden="1"/>
    <cellStyle name="Followed Hyperlink" xfId="4386" builtinId="9" hidden="1"/>
    <cellStyle name="Followed Hyperlink" xfId="4353" builtinId="9" hidden="1"/>
    <cellStyle name="Followed Hyperlink" xfId="4321" builtinId="9" hidden="1"/>
    <cellStyle name="Followed Hyperlink" xfId="4289" builtinId="9" hidden="1"/>
    <cellStyle name="Followed Hyperlink" xfId="4265" builtinId="9" hidden="1"/>
    <cellStyle name="Followed Hyperlink" xfId="4226" builtinId="9" hidden="1"/>
    <cellStyle name="Followed Hyperlink" xfId="4194" builtinId="9" hidden="1"/>
    <cellStyle name="Followed Hyperlink" xfId="4162" builtinId="9" hidden="1"/>
    <cellStyle name="Followed Hyperlink" xfId="4130" builtinId="9" hidden="1"/>
    <cellStyle name="Followed Hyperlink" xfId="4098" builtinId="9" hidden="1"/>
    <cellStyle name="Followed Hyperlink" xfId="4068" builtinId="9" hidden="1"/>
    <cellStyle name="Followed Hyperlink" xfId="4036" builtinId="9" hidden="1"/>
    <cellStyle name="Followed Hyperlink" xfId="4004" builtinId="9" hidden="1"/>
    <cellStyle name="Followed Hyperlink" xfId="3971" builtinId="9" hidden="1"/>
    <cellStyle name="Followed Hyperlink" xfId="3939" builtinId="9" hidden="1"/>
    <cellStyle name="Followed Hyperlink" xfId="3907" builtinId="9" hidden="1"/>
    <cellStyle name="Followed Hyperlink" xfId="3874" builtinId="9" hidden="1"/>
    <cellStyle name="Followed Hyperlink" xfId="3842" builtinId="9" hidden="1"/>
    <cellStyle name="Followed Hyperlink" xfId="3810" builtinId="9" hidden="1"/>
    <cellStyle name="Followed Hyperlink" xfId="3778" builtinId="9" hidden="1"/>
    <cellStyle name="Followed Hyperlink" xfId="3746" builtinId="9" hidden="1"/>
    <cellStyle name="Followed Hyperlink" xfId="3714" builtinId="9" hidden="1"/>
    <cellStyle name="Followed Hyperlink" xfId="3684" builtinId="9" hidden="1"/>
    <cellStyle name="Followed Hyperlink" xfId="3652" builtinId="9" hidden="1"/>
    <cellStyle name="Followed Hyperlink" xfId="3619" builtinId="9" hidden="1"/>
    <cellStyle name="Followed Hyperlink" xfId="3587" builtinId="9" hidden="1"/>
    <cellStyle name="Followed Hyperlink" xfId="3555" builtinId="9" hidden="1"/>
    <cellStyle name="Followed Hyperlink" xfId="3531" builtinId="9" hidden="1"/>
    <cellStyle name="Followed Hyperlink" xfId="3490" builtinId="9" hidden="1"/>
    <cellStyle name="Followed Hyperlink" xfId="3458" builtinId="9" hidden="1"/>
    <cellStyle name="Followed Hyperlink" xfId="3426" builtinId="9" hidden="1"/>
    <cellStyle name="Followed Hyperlink" xfId="3394" builtinId="9" hidden="1"/>
    <cellStyle name="Followed Hyperlink" xfId="3362" builtinId="9" hidden="1"/>
    <cellStyle name="Followed Hyperlink" xfId="3332" builtinId="9" hidden="1"/>
    <cellStyle name="Followed Hyperlink" xfId="3300" builtinId="9" hidden="1"/>
    <cellStyle name="Followed Hyperlink" xfId="3268" builtinId="9" hidden="1"/>
    <cellStyle name="Followed Hyperlink" xfId="3235" builtinId="9" hidden="1"/>
    <cellStyle name="Followed Hyperlink" xfId="3203" builtinId="9" hidden="1"/>
    <cellStyle name="Followed Hyperlink" xfId="3171" builtinId="9" hidden="1"/>
    <cellStyle name="Followed Hyperlink" xfId="3138" builtinId="9" hidden="1"/>
    <cellStyle name="Followed Hyperlink" xfId="3106" builtinId="9" hidden="1"/>
    <cellStyle name="Followed Hyperlink" xfId="3074" builtinId="9" hidden="1"/>
    <cellStyle name="Followed Hyperlink" xfId="3042" builtinId="9" hidden="1"/>
    <cellStyle name="Followed Hyperlink" xfId="3010" builtinId="9" hidden="1"/>
    <cellStyle name="Followed Hyperlink" xfId="2978" builtinId="9" hidden="1"/>
    <cellStyle name="Followed Hyperlink" xfId="2948" builtinId="9" hidden="1"/>
    <cellStyle name="Followed Hyperlink" xfId="2916" builtinId="9" hidden="1"/>
    <cellStyle name="Followed Hyperlink" xfId="2883" builtinId="9" hidden="1"/>
    <cellStyle name="Followed Hyperlink" xfId="2851" builtinId="9" hidden="1"/>
    <cellStyle name="Followed Hyperlink" xfId="2819" builtinId="9" hidden="1"/>
    <cellStyle name="Followed Hyperlink" xfId="2782" builtinId="9" hidden="1"/>
    <cellStyle name="Followed Hyperlink" xfId="2738" builtinId="9" hidden="1"/>
    <cellStyle name="Followed Hyperlink" xfId="2706" builtinId="9" hidden="1"/>
    <cellStyle name="Followed Hyperlink" xfId="2674" builtinId="9" hidden="1"/>
    <cellStyle name="Followed Hyperlink" xfId="2642" builtinId="9" hidden="1"/>
    <cellStyle name="Followed Hyperlink" xfId="2610" builtinId="9" hidden="1"/>
    <cellStyle name="Followed Hyperlink" xfId="2580" builtinId="9" hidden="1"/>
    <cellStyle name="Followed Hyperlink" xfId="2548" builtinId="9" hidden="1"/>
    <cellStyle name="Followed Hyperlink" xfId="2516" builtinId="9" hidden="1"/>
    <cellStyle name="Followed Hyperlink" xfId="2483" builtinId="9" hidden="1"/>
    <cellStyle name="Followed Hyperlink" xfId="2451" builtinId="9" hidden="1"/>
    <cellStyle name="Followed Hyperlink" xfId="2419" builtinId="9" hidden="1"/>
    <cellStyle name="Followed Hyperlink" xfId="2383" builtinId="9" hidden="1"/>
    <cellStyle name="Followed Hyperlink" xfId="2351" builtinId="9" hidden="1"/>
    <cellStyle name="Followed Hyperlink" xfId="2319" builtinId="9" hidden="1"/>
    <cellStyle name="Followed Hyperlink" xfId="2287" builtinId="9" hidden="1"/>
    <cellStyle name="Followed Hyperlink" xfId="2255" builtinId="9" hidden="1"/>
    <cellStyle name="Followed Hyperlink" xfId="2223" builtinId="9" hidden="1"/>
    <cellStyle name="Followed Hyperlink" xfId="2193" builtinId="9" hidden="1"/>
    <cellStyle name="Followed Hyperlink" xfId="2161" builtinId="9" hidden="1"/>
    <cellStyle name="Followed Hyperlink" xfId="2128" builtinId="9" hidden="1"/>
    <cellStyle name="Followed Hyperlink" xfId="2096" builtinId="9" hidden="1"/>
    <cellStyle name="Followed Hyperlink" xfId="2064" builtinId="9" hidden="1"/>
    <cellStyle name="Followed Hyperlink" xfId="2030" builtinId="9" hidden="1"/>
    <cellStyle name="Followed Hyperlink" xfId="1999" builtinId="9" hidden="1"/>
    <cellStyle name="Followed Hyperlink" xfId="1967" builtinId="9" hidden="1"/>
    <cellStyle name="Followed Hyperlink" xfId="1935" builtinId="9" hidden="1"/>
    <cellStyle name="Followed Hyperlink" xfId="1903" builtinId="9" hidden="1"/>
    <cellStyle name="Followed Hyperlink" xfId="1871" builtinId="9" hidden="1"/>
    <cellStyle name="Followed Hyperlink" xfId="1841" builtinId="9" hidden="1"/>
    <cellStyle name="Followed Hyperlink" xfId="1809" builtinId="9" hidden="1"/>
    <cellStyle name="Followed Hyperlink" xfId="1777" builtinId="9" hidden="1"/>
    <cellStyle name="Followed Hyperlink" xfId="1744" builtinId="9" hidden="1"/>
    <cellStyle name="Followed Hyperlink" xfId="1712" builtinId="9" hidden="1"/>
    <cellStyle name="Followed Hyperlink" xfId="1680" builtinId="9" hidden="1"/>
    <cellStyle name="Followed Hyperlink" xfId="1644" builtinId="9" hidden="1"/>
    <cellStyle name="Followed Hyperlink" xfId="1612" builtinId="9" hidden="1"/>
    <cellStyle name="Followed Hyperlink" xfId="1580" builtinId="9" hidden="1"/>
    <cellStyle name="Followed Hyperlink" xfId="1548" builtinId="9" hidden="1"/>
    <cellStyle name="Followed Hyperlink" xfId="1516" builtinId="9" hidden="1"/>
    <cellStyle name="Followed Hyperlink" xfId="1484" builtinId="9" hidden="1"/>
    <cellStyle name="Followed Hyperlink" xfId="1454" builtinId="9" hidden="1"/>
    <cellStyle name="Followed Hyperlink" xfId="1422" builtinId="9" hidden="1"/>
    <cellStyle name="Followed Hyperlink" xfId="1390" builtinId="9" hidden="1"/>
    <cellStyle name="Followed Hyperlink" xfId="1358" builtinId="9" hidden="1"/>
    <cellStyle name="Followed Hyperlink" xfId="1326" builtinId="9" hidden="1"/>
    <cellStyle name="Followed Hyperlink" xfId="1292" builtinId="9" hidden="1"/>
    <cellStyle name="Followed Hyperlink" xfId="1261" builtinId="9" hidden="1"/>
    <cellStyle name="Followed Hyperlink" xfId="1229" builtinId="9" hidden="1"/>
    <cellStyle name="Followed Hyperlink" xfId="1197" builtinId="9" hidden="1"/>
    <cellStyle name="Followed Hyperlink" xfId="1165" builtinId="9" hidden="1"/>
    <cellStyle name="Followed Hyperlink" xfId="1133" builtinId="9" hidden="1"/>
    <cellStyle name="Followed Hyperlink" xfId="1103" builtinId="9" hidden="1"/>
    <cellStyle name="Followed Hyperlink" xfId="1071" builtinId="9" hidden="1"/>
    <cellStyle name="Followed Hyperlink" xfId="1039" builtinId="9" hidden="1"/>
    <cellStyle name="Followed Hyperlink" xfId="1007" builtinId="9" hidden="1"/>
    <cellStyle name="Followed Hyperlink" xfId="975" builtinId="9" hidden="1"/>
    <cellStyle name="Followed Hyperlink" xfId="943" builtinId="9" hidden="1"/>
    <cellStyle name="Followed Hyperlink" xfId="909" builtinId="9" hidden="1"/>
    <cellStyle name="Followed Hyperlink" xfId="877" builtinId="9" hidden="1"/>
    <cellStyle name="Followed Hyperlink" xfId="845" builtinId="9" hidden="1"/>
    <cellStyle name="Followed Hyperlink" xfId="813" builtinId="9" hidden="1"/>
    <cellStyle name="Followed Hyperlink" xfId="781" builtinId="9" hidden="1"/>
    <cellStyle name="Followed Hyperlink" xfId="749" builtinId="9" hidden="1"/>
    <cellStyle name="Followed Hyperlink" xfId="719" builtinId="9" hidden="1"/>
    <cellStyle name="Followed Hyperlink" xfId="687" builtinId="9" hidden="1"/>
    <cellStyle name="Followed Hyperlink" xfId="655" builtinId="9" hidden="1"/>
    <cellStyle name="Followed Hyperlink" xfId="623" builtinId="9" hidden="1"/>
    <cellStyle name="Followed Hyperlink" xfId="591" builtinId="9" hidden="1"/>
    <cellStyle name="Followed Hyperlink" xfId="557" builtinId="9" hidden="1"/>
    <cellStyle name="Followed Hyperlink" xfId="524" builtinId="9" hidden="1"/>
    <cellStyle name="Followed Hyperlink" xfId="492" builtinId="9" hidden="1"/>
    <cellStyle name="Followed Hyperlink" xfId="460" builtinId="9" hidden="1"/>
    <cellStyle name="Followed Hyperlink" xfId="428" builtinId="9" hidden="1"/>
    <cellStyle name="Followed Hyperlink" xfId="396" builtinId="9" hidden="1"/>
    <cellStyle name="Followed Hyperlink" xfId="366" builtinId="9" hidden="1"/>
    <cellStyle name="Followed Hyperlink" xfId="334" builtinId="9" hidden="1"/>
    <cellStyle name="Followed Hyperlink" xfId="302" builtinId="9" hidden="1"/>
    <cellStyle name="Followed Hyperlink" xfId="270" builtinId="9" hidden="1"/>
    <cellStyle name="Followed Hyperlink" xfId="238" builtinId="9" hidden="1"/>
    <cellStyle name="Followed Hyperlink" xfId="206" builtinId="9" hidden="1"/>
    <cellStyle name="Followed Hyperlink" xfId="172" builtinId="9" hidden="1"/>
    <cellStyle name="Followed Hyperlink" xfId="140" builtinId="9" hidden="1"/>
    <cellStyle name="Followed Hyperlink" xfId="108" builtinId="9" hidden="1"/>
    <cellStyle name="Followed Hyperlink" xfId="33" builtinId="9" hidden="1"/>
    <cellStyle name="Followed Hyperlink" xfId="53" builtinId="9" hidden="1"/>
    <cellStyle name="Followed Hyperlink" xfId="75" builtinId="9" hidden="1"/>
    <cellStyle name="Followed Hyperlink" xfId="39" builtinId="9" hidden="1"/>
    <cellStyle name="Followed Hyperlink" xfId="27" builtinId="9" hidden="1"/>
    <cellStyle name="Followed Hyperlink" xfId="5" builtinId="9" hidden="1"/>
    <cellStyle name="Followed Hyperlink" xfId="21" builtinId="9" hidden="1"/>
    <cellStyle name="Followed Hyperlink" xfId="63" builtinId="9" hidden="1"/>
    <cellStyle name="Followed Hyperlink" xfId="67" builtinId="9" hidden="1"/>
    <cellStyle name="Followed Hyperlink" xfId="45" builtinId="9" hidden="1"/>
    <cellStyle name="Followed Hyperlink" xfId="87" builtinId="9" hidden="1"/>
    <cellStyle name="Followed Hyperlink" xfId="120" builtinId="9" hidden="1"/>
    <cellStyle name="Followed Hyperlink" xfId="152" builtinId="9" hidden="1"/>
    <cellStyle name="Followed Hyperlink" xfId="184" builtinId="9" hidden="1"/>
    <cellStyle name="Followed Hyperlink" xfId="218" builtinId="9" hidden="1"/>
    <cellStyle name="Followed Hyperlink" xfId="250" builtinId="9" hidden="1"/>
    <cellStyle name="Followed Hyperlink" xfId="282" builtinId="9" hidden="1"/>
    <cellStyle name="Followed Hyperlink" xfId="314" builtinId="9" hidden="1"/>
    <cellStyle name="Followed Hyperlink" xfId="346" builtinId="9" hidden="1"/>
    <cellStyle name="Followed Hyperlink" xfId="376" builtinId="9" hidden="1"/>
    <cellStyle name="Followed Hyperlink" xfId="408" builtinId="9" hidden="1"/>
    <cellStyle name="Followed Hyperlink" xfId="440" builtinId="9" hidden="1"/>
    <cellStyle name="Followed Hyperlink" xfId="472" builtinId="9" hidden="1"/>
    <cellStyle name="Followed Hyperlink" xfId="504" builtinId="9" hidden="1"/>
    <cellStyle name="Followed Hyperlink" xfId="536" builtinId="9" hidden="1"/>
    <cellStyle name="Followed Hyperlink" xfId="571" builtinId="9" hidden="1"/>
    <cellStyle name="Followed Hyperlink" xfId="603" builtinId="9" hidden="1"/>
    <cellStyle name="Followed Hyperlink" xfId="635" builtinId="9" hidden="1"/>
    <cellStyle name="Followed Hyperlink" xfId="667" builtinId="9" hidden="1"/>
    <cellStyle name="Followed Hyperlink" xfId="699" builtinId="9" hidden="1"/>
    <cellStyle name="Followed Hyperlink" xfId="731" builtinId="9" hidden="1"/>
    <cellStyle name="Followed Hyperlink" xfId="761" builtinId="9" hidden="1"/>
    <cellStyle name="Followed Hyperlink" xfId="793" builtinId="9" hidden="1"/>
    <cellStyle name="Followed Hyperlink" xfId="825" builtinId="9" hidden="1"/>
    <cellStyle name="Followed Hyperlink" xfId="857" builtinId="9" hidden="1"/>
    <cellStyle name="Followed Hyperlink" xfId="889" builtinId="9" hidden="1"/>
    <cellStyle name="Followed Hyperlink" xfId="921" builtinId="9" hidden="1"/>
    <cellStyle name="Followed Hyperlink" xfId="955" builtinId="9" hidden="1"/>
    <cellStyle name="Followed Hyperlink" xfId="987" builtinId="9" hidden="1"/>
    <cellStyle name="Followed Hyperlink" xfId="1019" builtinId="9" hidden="1"/>
    <cellStyle name="Followed Hyperlink" xfId="1051" builtinId="9" hidden="1"/>
    <cellStyle name="Followed Hyperlink" xfId="1083" builtinId="9" hidden="1"/>
    <cellStyle name="Followed Hyperlink" xfId="1113" builtinId="9" hidden="1"/>
    <cellStyle name="Followed Hyperlink" xfId="1145" builtinId="9" hidden="1"/>
    <cellStyle name="Followed Hyperlink" xfId="1177" builtinId="9" hidden="1"/>
    <cellStyle name="Followed Hyperlink" xfId="1209" builtinId="9" hidden="1"/>
    <cellStyle name="Followed Hyperlink" xfId="1241" builtinId="9" hidden="1"/>
    <cellStyle name="Followed Hyperlink" xfId="1273" builtinId="9" hidden="1"/>
    <cellStyle name="Followed Hyperlink" xfId="1306" builtinId="9" hidden="1"/>
    <cellStyle name="Followed Hyperlink" xfId="1338" builtinId="9" hidden="1"/>
    <cellStyle name="Followed Hyperlink" xfId="1370" builtinId="9" hidden="1"/>
    <cellStyle name="Followed Hyperlink" xfId="1402" builtinId="9" hidden="1"/>
    <cellStyle name="Followed Hyperlink" xfId="1434" builtinId="9" hidden="1"/>
    <cellStyle name="Followed Hyperlink" xfId="1466" builtinId="9" hidden="1"/>
    <cellStyle name="Followed Hyperlink" xfId="1496" builtinId="9" hidden="1"/>
    <cellStyle name="Followed Hyperlink" xfId="1528" builtinId="9" hidden="1"/>
    <cellStyle name="Followed Hyperlink" xfId="1560" builtinId="9" hidden="1"/>
    <cellStyle name="Followed Hyperlink" xfId="1592" builtinId="9" hidden="1"/>
    <cellStyle name="Followed Hyperlink" xfId="1624" builtinId="9" hidden="1"/>
    <cellStyle name="Followed Hyperlink" xfId="1656" builtinId="9" hidden="1"/>
    <cellStyle name="Followed Hyperlink" xfId="1692" builtinId="9" hidden="1"/>
    <cellStyle name="Followed Hyperlink" xfId="1724" builtinId="9" hidden="1"/>
    <cellStyle name="Followed Hyperlink" xfId="1756" builtinId="9" hidden="1"/>
    <cellStyle name="Followed Hyperlink" xfId="1789" builtinId="9" hidden="1"/>
    <cellStyle name="Followed Hyperlink" xfId="1821" builtinId="9" hidden="1"/>
    <cellStyle name="Followed Hyperlink" xfId="1851" builtinId="9" hidden="1"/>
    <cellStyle name="Followed Hyperlink" xfId="1883" builtinId="9" hidden="1"/>
    <cellStyle name="Followed Hyperlink" xfId="1915" builtinId="9" hidden="1"/>
    <cellStyle name="Followed Hyperlink" xfId="1947" builtinId="9" hidden="1"/>
    <cellStyle name="Followed Hyperlink" xfId="1979" builtinId="9" hidden="1"/>
    <cellStyle name="Followed Hyperlink" xfId="2011" builtinId="9" hidden="1"/>
    <cellStyle name="Followed Hyperlink" xfId="2044" builtinId="9" hidden="1"/>
    <cellStyle name="Followed Hyperlink" xfId="2076" builtinId="9" hidden="1"/>
    <cellStyle name="Followed Hyperlink" xfId="2108" builtinId="9" hidden="1"/>
    <cellStyle name="Followed Hyperlink" xfId="2141" builtinId="9" hidden="1"/>
    <cellStyle name="Followed Hyperlink" xfId="2173" builtinId="9" hidden="1"/>
    <cellStyle name="Followed Hyperlink" xfId="2205" builtinId="9" hidden="1"/>
    <cellStyle name="Followed Hyperlink" xfId="2235" builtinId="9" hidden="1"/>
    <cellStyle name="Followed Hyperlink" xfId="2267" builtinId="9" hidden="1"/>
    <cellStyle name="Followed Hyperlink" xfId="2299" builtinId="9" hidden="1"/>
    <cellStyle name="Followed Hyperlink" xfId="2331" builtinId="9" hidden="1"/>
    <cellStyle name="Followed Hyperlink" xfId="2363" builtinId="9" hidden="1"/>
    <cellStyle name="Followed Hyperlink" xfId="2395" builtinId="9" hidden="1"/>
    <cellStyle name="Followed Hyperlink" xfId="2431" builtinId="9" hidden="1"/>
    <cellStyle name="Followed Hyperlink" xfId="2463" builtinId="9" hidden="1"/>
    <cellStyle name="Followed Hyperlink" xfId="2495" builtinId="9" hidden="1"/>
    <cellStyle name="Followed Hyperlink" xfId="2528" builtinId="9" hidden="1"/>
    <cellStyle name="Followed Hyperlink" xfId="2560" builtinId="9" hidden="1"/>
    <cellStyle name="Followed Hyperlink" xfId="2590" builtinId="9" hidden="1"/>
    <cellStyle name="Followed Hyperlink" xfId="2622" builtinId="9" hidden="1"/>
    <cellStyle name="Followed Hyperlink" xfId="2654" builtinId="9" hidden="1"/>
    <cellStyle name="Followed Hyperlink" xfId="2686" builtinId="9" hidden="1"/>
    <cellStyle name="Followed Hyperlink" xfId="2718" builtinId="9" hidden="1"/>
    <cellStyle name="Followed Hyperlink" xfId="2750" builtinId="9" hidden="1"/>
    <cellStyle name="Followed Hyperlink" xfId="2799" builtinId="9" hidden="1"/>
    <cellStyle name="Followed Hyperlink" xfId="2831" builtinId="9" hidden="1"/>
    <cellStyle name="Followed Hyperlink" xfId="2863" builtinId="9" hidden="1"/>
    <cellStyle name="Followed Hyperlink" xfId="2896" builtinId="9" hidden="1"/>
    <cellStyle name="Followed Hyperlink" xfId="2928" builtinId="9" hidden="1"/>
    <cellStyle name="Followed Hyperlink" xfId="2960" builtinId="9" hidden="1"/>
    <cellStyle name="Followed Hyperlink" xfId="2990" builtinId="9" hidden="1"/>
    <cellStyle name="Followed Hyperlink" xfId="3022" builtinId="9" hidden="1"/>
    <cellStyle name="Followed Hyperlink" xfId="3054" builtinId="9" hidden="1"/>
    <cellStyle name="Followed Hyperlink" xfId="3086" builtinId="9" hidden="1"/>
    <cellStyle name="Followed Hyperlink" xfId="3118" builtinId="9" hidden="1"/>
    <cellStyle name="Followed Hyperlink" xfId="3150" builtinId="9" hidden="1"/>
    <cellStyle name="Followed Hyperlink" xfId="3183" builtinId="9" hidden="1"/>
    <cellStyle name="Followed Hyperlink" xfId="3215" builtinId="9" hidden="1"/>
    <cellStyle name="Followed Hyperlink" xfId="3247" builtinId="9" hidden="1"/>
    <cellStyle name="Followed Hyperlink" xfId="3280" builtinId="9" hidden="1"/>
    <cellStyle name="Followed Hyperlink" xfId="3312" builtinId="9" hidden="1"/>
    <cellStyle name="Followed Hyperlink" xfId="3342" builtinId="9" hidden="1"/>
    <cellStyle name="Followed Hyperlink" xfId="3374" builtinId="9" hidden="1"/>
    <cellStyle name="Followed Hyperlink" xfId="3406" builtinId="9" hidden="1"/>
    <cellStyle name="Followed Hyperlink" xfId="3438" builtinId="9" hidden="1"/>
    <cellStyle name="Followed Hyperlink" xfId="3470" builtinId="9" hidden="1"/>
    <cellStyle name="Followed Hyperlink" xfId="3502" builtinId="9" hidden="1"/>
    <cellStyle name="Followed Hyperlink" xfId="3535" builtinId="9" hidden="1"/>
    <cellStyle name="Followed Hyperlink" xfId="3567" builtinId="9" hidden="1"/>
    <cellStyle name="Followed Hyperlink" xfId="3599" builtinId="9" hidden="1"/>
    <cellStyle name="Followed Hyperlink" xfId="3632" builtinId="9" hidden="1"/>
    <cellStyle name="Followed Hyperlink" xfId="3664" builtinId="9" hidden="1"/>
    <cellStyle name="Followed Hyperlink" xfId="3696" builtinId="9" hidden="1"/>
    <cellStyle name="Followed Hyperlink" xfId="3726" builtinId="9" hidden="1"/>
    <cellStyle name="Followed Hyperlink" xfId="3758" builtinId="9" hidden="1"/>
    <cellStyle name="Followed Hyperlink" xfId="3790" builtinId="9" hidden="1"/>
    <cellStyle name="Followed Hyperlink" xfId="3822" builtinId="9" hidden="1"/>
    <cellStyle name="Followed Hyperlink" xfId="3854" builtinId="9" hidden="1"/>
    <cellStyle name="Followed Hyperlink" xfId="3886" builtinId="9" hidden="1"/>
    <cellStyle name="Followed Hyperlink" xfId="3919" builtinId="9" hidden="1"/>
    <cellStyle name="Followed Hyperlink" xfId="3951" builtinId="9" hidden="1"/>
    <cellStyle name="Followed Hyperlink" xfId="3983" builtinId="9" hidden="1"/>
    <cellStyle name="Followed Hyperlink" xfId="4016" builtinId="9" hidden="1"/>
    <cellStyle name="Followed Hyperlink" xfId="4048" builtinId="9" hidden="1"/>
    <cellStyle name="Followed Hyperlink" xfId="4078" builtinId="9" hidden="1"/>
    <cellStyle name="Followed Hyperlink" xfId="4110" builtinId="9" hidden="1"/>
    <cellStyle name="Followed Hyperlink" xfId="4142" builtinId="9" hidden="1"/>
    <cellStyle name="Followed Hyperlink" xfId="4174" builtinId="9" hidden="1"/>
    <cellStyle name="Followed Hyperlink" xfId="4206" builtinId="9" hidden="1"/>
    <cellStyle name="Followed Hyperlink" xfId="4238" builtinId="9" hidden="1"/>
    <cellStyle name="Followed Hyperlink" xfId="4269" builtinId="9" hidden="1"/>
    <cellStyle name="Followed Hyperlink" xfId="4301" builtinId="9" hidden="1"/>
    <cellStyle name="Followed Hyperlink" xfId="4333" builtinId="9" hidden="1"/>
    <cellStyle name="Followed Hyperlink" xfId="4366" builtinId="9" hidden="1"/>
    <cellStyle name="Followed Hyperlink" xfId="4398" builtinId="9" hidden="1"/>
    <cellStyle name="Followed Hyperlink" xfId="4430" builtinId="9" hidden="1"/>
    <cellStyle name="Followed Hyperlink" xfId="4460" builtinId="9" hidden="1"/>
    <cellStyle name="Followed Hyperlink" xfId="4492" builtinId="9" hidden="1"/>
    <cellStyle name="Followed Hyperlink" xfId="4524" builtinId="9" hidden="1"/>
    <cellStyle name="Followed Hyperlink" xfId="4556" builtinId="9" hidden="1"/>
    <cellStyle name="Followed Hyperlink" xfId="4588" builtinId="9" hidden="1"/>
    <cellStyle name="Followed Hyperlink" xfId="4620" builtinId="9" hidden="1"/>
    <cellStyle name="Followed Hyperlink" xfId="4655" builtinId="9" hidden="1"/>
    <cellStyle name="Followed Hyperlink" xfId="4687" builtinId="9" hidden="1"/>
    <cellStyle name="Followed Hyperlink" xfId="4719" builtinId="9" hidden="1"/>
    <cellStyle name="Followed Hyperlink" xfId="4752" builtinId="9" hidden="1"/>
    <cellStyle name="Followed Hyperlink" xfId="4784" builtinId="9" hidden="1"/>
    <cellStyle name="Followed Hyperlink" xfId="4814" builtinId="9" hidden="1"/>
    <cellStyle name="Followed Hyperlink" xfId="4846" builtinId="9" hidden="1"/>
    <cellStyle name="Followed Hyperlink" xfId="4878" builtinId="9" hidden="1"/>
    <cellStyle name="Followed Hyperlink" xfId="4910" builtinId="9" hidden="1"/>
    <cellStyle name="Followed Hyperlink" xfId="4942" builtinId="9" hidden="1"/>
    <cellStyle name="Followed Hyperlink" xfId="4974" builtinId="9" hidden="1"/>
    <cellStyle name="Followed Hyperlink" xfId="5006" builtinId="9" hidden="1"/>
    <cellStyle name="Followed Hyperlink" xfId="5038" builtinId="9" hidden="1"/>
    <cellStyle name="Followed Hyperlink" xfId="5070" builtinId="9" hidden="1"/>
    <cellStyle name="Followed Hyperlink" xfId="5103" builtinId="9" hidden="1"/>
    <cellStyle name="Followed Hyperlink" xfId="5135" builtinId="9" hidden="1"/>
    <cellStyle name="Followed Hyperlink" xfId="5167" builtinId="9" hidden="1"/>
    <cellStyle name="Followed Hyperlink" xfId="5197" builtinId="9" hidden="1"/>
    <cellStyle name="Followed Hyperlink" xfId="5229" builtinId="9" hidden="1"/>
    <cellStyle name="Followed Hyperlink" xfId="5261" builtinId="9" hidden="1"/>
    <cellStyle name="Followed Hyperlink" xfId="5293" builtinId="9" hidden="1"/>
    <cellStyle name="Followed Hyperlink" xfId="5325" builtinId="9" hidden="1"/>
    <cellStyle name="Followed Hyperlink" xfId="5357" builtinId="9" hidden="1"/>
    <cellStyle name="Followed Hyperlink" xfId="5391" builtinId="9" hidden="1"/>
    <cellStyle name="Followed Hyperlink" xfId="5423" builtinId="9" hidden="1"/>
    <cellStyle name="Followed Hyperlink" xfId="5455" builtinId="9" hidden="1"/>
    <cellStyle name="Followed Hyperlink" xfId="5488" builtinId="9" hidden="1"/>
    <cellStyle name="Followed Hyperlink" xfId="5520" builtinId="9" hidden="1"/>
    <cellStyle name="Followed Hyperlink" xfId="5550" builtinId="9" hidden="1"/>
    <cellStyle name="Followed Hyperlink" xfId="5582" builtinId="9" hidden="1"/>
    <cellStyle name="Followed Hyperlink" xfId="5614" builtinId="9" hidden="1"/>
    <cellStyle name="Followed Hyperlink" xfId="5646" builtinId="9" hidden="1"/>
    <cellStyle name="Followed Hyperlink" xfId="5678" builtinId="9" hidden="1"/>
    <cellStyle name="Followed Hyperlink" xfId="5710" builtinId="9" hidden="1"/>
    <cellStyle name="Followed Hyperlink" xfId="5741" builtinId="9" hidden="1"/>
    <cellStyle name="Followed Hyperlink" xfId="5773" builtinId="9" hidden="1"/>
    <cellStyle name="Followed Hyperlink" xfId="5805" builtinId="9" hidden="1"/>
    <cellStyle name="Followed Hyperlink" xfId="5838" builtinId="9" hidden="1"/>
    <cellStyle name="Followed Hyperlink" xfId="5870" builtinId="9" hidden="1"/>
    <cellStyle name="Followed Hyperlink" xfId="5902" builtinId="9" hidden="1"/>
    <cellStyle name="Followed Hyperlink" xfId="5932" builtinId="9" hidden="1"/>
    <cellStyle name="Followed Hyperlink" xfId="5964" builtinId="9" hidden="1"/>
    <cellStyle name="Followed Hyperlink" xfId="5996" builtinId="9" hidden="1"/>
    <cellStyle name="Followed Hyperlink" xfId="6028" builtinId="9" hidden="1"/>
    <cellStyle name="Followed Hyperlink" xfId="6060" builtinId="9" hidden="1"/>
    <cellStyle name="Followed Hyperlink" xfId="6092" builtinId="9" hidden="1"/>
    <cellStyle name="Followed Hyperlink" xfId="6122" builtinId="9" hidden="1"/>
    <cellStyle name="Followed Hyperlink" xfId="6154" builtinId="9" hidden="1"/>
    <cellStyle name="Followed Hyperlink" xfId="6186" builtinId="9" hidden="1"/>
    <cellStyle name="Followed Hyperlink" xfId="6218" builtinId="9" hidden="1"/>
    <cellStyle name="Followed Hyperlink" xfId="6250" builtinId="9" hidden="1"/>
    <cellStyle name="Followed Hyperlink" xfId="6280" builtinId="9" hidden="1"/>
    <cellStyle name="Followed Hyperlink" xfId="6312" builtinId="9" hidden="1"/>
    <cellStyle name="Followed Hyperlink" xfId="6344" builtinId="9" hidden="1"/>
    <cellStyle name="Followed Hyperlink" xfId="6376" builtinId="9" hidden="1"/>
    <cellStyle name="Followed Hyperlink" xfId="6408" builtinId="9" hidden="1"/>
    <cellStyle name="Followed Hyperlink" xfId="6440" builtinId="9" hidden="1"/>
    <cellStyle name="Followed Hyperlink" xfId="6472" builtinId="9" hidden="1"/>
    <cellStyle name="Followed Hyperlink" xfId="6509" builtinId="9" hidden="1"/>
    <cellStyle name="Followed Hyperlink" xfId="6541" builtinId="9" hidden="1"/>
    <cellStyle name="Followed Hyperlink" xfId="6573" builtinId="9" hidden="1"/>
    <cellStyle name="Followed Hyperlink" xfId="6605" builtinId="9" hidden="1"/>
    <cellStyle name="Followed Hyperlink" xfId="6637" builtinId="9" hidden="1"/>
    <cellStyle name="Followed Hyperlink" xfId="6607" builtinId="9" hidden="1"/>
    <cellStyle name="Followed Hyperlink" xfId="6575" builtinId="9" hidden="1"/>
    <cellStyle name="Followed Hyperlink" xfId="6543" builtinId="9" hidden="1"/>
    <cellStyle name="Followed Hyperlink" xfId="6511" builtinId="9" hidden="1"/>
    <cellStyle name="Followed Hyperlink" xfId="6474" builtinId="9" hidden="1"/>
    <cellStyle name="Followed Hyperlink" xfId="6442" builtinId="9" hidden="1"/>
    <cellStyle name="Followed Hyperlink" xfId="6410" builtinId="9" hidden="1"/>
    <cellStyle name="Followed Hyperlink" xfId="6378" builtinId="9" hidden="1"/>
    <cellStyle name="Followed Hyperlink" xfId="6346" builtinId="9" hidden="1"/>
    <cellStyle name="Followed Hyperlink" xfId="6314" builtinId="9" hidden="1"/>
    <cellStyle name="Followed Hyperlink" xfId="6282" builtinId="9" hidden="1"/>
    <cellStyle name="Followed Hyperlink" xfId="6252" builtinId="9" hidden="1"/>
    <cellStyle name="Followed Hyperlink" xfId="6220" builtinId="9" hidden="1"/>
    <cellStyle name="Followed Hyperlink" xfId="6188" builtinId="9" hidden="1"/>
    <cellStyle name="Followed Hyperlink" xfId="6156" builtinId="9" hidden="1"/>
    <cellStyle name="Followed Hyperlink" xfId="6124" builtinId="9" hidden="1"/>
    <cellStyle name="Followed Hyperlink" xfId="6094" builtinId="9" hidden="1"/>
    <cellStyle name="Followed Hyperlink" xfId="6062" builtinId="9" hidden="1"/>
    <cellStyle name="Followed Hyperlink" xfId="6030" builtinId="9" hidden="1"/>
    <cellStyle name="Followed Hyperlink" xfId="5998" builtinId="9" hidden="1"/>
    <cellStyle name="Followed Hyperlink" xfId="5966" builtinId="9" hidden="1"/>
    <cellStyle name="Followed Hyperlink" xfId="5934" builtinId="9" hidden="1"/>
    <cellStyle name="Followed Hyperlink" xfId="5904" builtinId="9" hidden="1"/>
    <cellStyle name="Followed Hyperlink" xfId="5872" builtinId="9" hidden="1"/>
    <cellStyle name="Followed Hyperlink" xfId="5840" builtinId="9" hidden="1"/>
    <cellStyle name="Followed Hyperlink" xfId="5807" builtinId="9" hidden="1"/>
    <cellStyle name="Followed Hyperlink" xfId="5775" builtinId="9" hidden="1"/>
    <cellStyle name="Followed Hyperlink" xfId="5743" builtinId="9" hidden="1"/>
    <cellStyle name="Followed Hyperlink" xfId="5712" builtinId="9" hidden="1"/>
    <cellStyle name="Followed Hyperlink" xfId="5680" builtinId="9" hidden="1"/>
    <cellStyle name="Followed Hyperlink" xfId="5648" builtinId="9" hidden="1"/>
    <cellStyle name="Followed Hyperlink" xfId="5616" builtinId="9" hidden="1"/>
    <cellStyle name="Followed Hyperlink" xfId="5584" builtinId="9" hidden="1"/>
    <cellStyle name="Followed Hyperlink" xfId="5552" builtinId="9" hidden="1"/>
    <cellStyle name="Followed Hyperlink" xfId="5522" builtinId="9" hidden="1"/>
    <cellStyle name="Followed Hyperlink" xfId="5490" builtinId="9" hidden="1"/>
    <cellStyle name="Followed Hyperlink" xfId="5457" builtinId="9" hidden="1"/>
    <cellStyle name="Followed Hyperlink" xfId="5425" builtinId="9" hidden="1"/>
    <cellStyle name="Followed Hyperlink" xfId="5393" builtinId="9" hidden="1"/>
    <cellStyle name="Followed Hyperlink" xfId="5359" builtinId="9" hidden="1"/>
    <cellStyle name="Followed Hyperlink" xfId="5327" builtinId="9" hidden="1"/>
    <cellStyle name="Followed Hyperlink" xfId="5295" builtinId="9" hidden="1"/>
    <cellStyle name="Followed Hyperlink" xfId="5263" builtinId="9" hidden="1"/>
    <cellStyle name="Followed Hyperlink" xfId="5231" builtinId="9" hidden="1"/>
    <cellStyle name="Followed Hyperlink" xfId="5199" builtinId="9" hidden="1"/>
    <cellStyle name="Followed Hyperlink" xfId="5169" builtinId="9" hidden="1"/>
    <cellStyle name="Followed Hyperlink" xfId="5137" builtinId="9" hidden="1"/>
    <cellStyle name="Followed Hyperlink" xfId="5105" builtinId="9" hidden="1"/>
    <cellStyle name="Followed Hyperlink" xfId="5072" builtinId="9" hidden="1"/>
    <cellStyle name="Followed Hyperlink" xfId="5040" builtinId="9" hidden="1"/>
    <cellStyle name="Followed Hyperlink" xfId="5008" builtinId="9" hidden="1"/>
    <cellStyle name="Followed Hyperlink" xfId="4976" builtinId="9" hidden="1"/>
    <cellStyle name="Followed Hyperlink" xfId="4944" builtinId="9" hidden="1"/>
    <cellStyle name="Followed Hyperlink" xfId="4912" builtinId="9" hidden="1"/>
    <cellStyle name="Followed Hyperlink" xfId="4880" builtinId="9" hidden="1"/>
    <cellStyle name="Followed Hyperlink" xfId="4848" builtinId="9" hidden="1"/>
    <cellStyle name="Followed Hyperlink" xfId="4816" builtinId="9" hidden="1"/>
    <cellStyle name="Followed Hyperlink" xfId="4786" builtinId="9" hidden="1"/>
    <cellStyle name="Followed Hyperlink" xfId="4754" builtinId="9" hidden="1"/>
    <cellStyle name="Followed Hyperlink" xfId="4721" builtinId="9" hidden="1"/>
    <cellStyle name="Followed Hyperlink" xfId="4689" builtinId="9" hidden="1"/>
    <cellStyle name="Followed Hyperlink" xfId="4657" builtinId="9" hidden="1"/>
    <cellStyle name="Followed Hyperlink" xfId="4622" builtinId="9" hidden="1"/>
    <cellStyle name="Followed Hyperlink" xfId="4590" builtinId="9" hidden="1"/>
    <cellStyle name="Followed Hyperlink" xfId="4558" builtinId="9" hidden="1"/>
    <cellStyle name="Followed Hyperlink" xfId="4526" builtinId="9" hidden="1"/>
    <cellStyle name="Followed Hyperlink" xfId="4494" builtinId="9" hidden="1"/>
    <cellStyle name="Followed Hyperlink" xfId="4462" builtinId="9" hidden="1"/>
    <cellStyle name="Followed Hyperlink" xfId="4432" builtinId="9" hidden="1"/>
    <cellStyle name="Followed Hyperlink" xfId="4400" builtinId="9" hidden="1"/>
    <cellStyle name="Followed Hyperlink" xfId="4368" builtinId="9" hidden="1"/>
    <cellStyle name="Followed Hyperlink" xfId="4335" builtinId="9" hidden="1"/>
    <cellStyle name="Followed Hyperlink" xfId="4303" builtinId="9" hidden="1"/>
    <cellStyle name="Followed Hyperlink" xfId="4271" builtinId="9" hidden="1"/>
    <cellStyle name="Followed Hyperlink" xfId="4240" builtinId="9" hidden="1"/>
    <cellStyle name="Followed Hyperlink" xfId="4208" builtinId="9" hidden="1"/>
    <cellStyle name="Followed Hyperlink" xfId="4176" builtinId="9" hidden="1"/>
    <cellStyle name="Followed Hyperlink" xfId="4144" builtinId="9" hidden="1"/>
    <cellStyle name="Followed Hyperlink" xfId="4112" builtinId="9" hidden="1"/>
    <cellStyle name="Followed Hyperlink" xfId="4080" builtinId="9" hidden="1"/>
    <cellStyle name="Followed Hyperlink" xfId="4050" builtinId="9" hidden="1"/>
    <cellStyle name="Followed Hyperlink" xfId="4018" builtinId="9" hidden="1"/>
    <cellStyle name="Followed Hyperlink" xfId="3985" builtinId="9" hidden="1"/>
    <cellStyle name="Followed Hyperlink" xfId="3953" builtinId="9" hidden="1"/>
    <cellStyle name="Followed Hyperlink" xfId="3921" builtinId="9" hidden="1"/>
    <cellStyle name="Followed Hyperlink" xfId="3888" builtinId="9" hidden="1"/>
    <cellStyle name="Followed Hyperlink" xfId="3856" builtinId="9" hidden="1"/>
    <cellStyle name="Followed Hyperlink" xfId="3824" builtinId="9" hidden="1"/>
    <cellStyle name="Followed Hyperlink" xfId="3792" builtinId="9" hidden="1"/>
    <cellStyle name="Followed Hyperlink" xfId="3760" builtinId="9" hidden="1"/>
    <cellStyle name="Followed Hyperlink" xfId="3728" builtinId="9" hidden="1"/>
    <cellStyle name="Followed Hyperlink" xfId="3698" builtinId="9" hidden="1"/>
    <cellStyle name="Followed Hyperlink" xfId="3666" builtinId="9" hidden="1"/>
    <cellStyle name="Followed Hyperlink" xfId="3634" builtinId="9" hidden="1"/>
    <cellStyle name="Followed Hyperlink" xfId="3601" builtinId="9" hidden="1"/>
    <cellStyle name="Followed Hyperlink" xfId="3569" builtinId="9" hidden="1"/>
    <cellStyle name="Followed Hyperlink" xfId="3537" builtinId="9" hidden="1"/>
    <cellStyle name="Followed Hyperlink" xfId="3504" builtinId="9" hidden="1"/>
    <cellStyle name="Followed Hyperlink" xfId="3472" builtinId="9" hidden="1"/>
    <cellStyle name="Followed Hyperlink" xfId="3440" builtinId="9" hidden="1"/>
    <cellStyle name="Followed Hyperlink" xfId="3408" builtinId="9" hidden="1"/>
    <cellStyle name="Followed Hyperlink" xfId="3376" builtinId="9" hidden="1"/>
    <cellStyle name="Followed Hyperlink" xfId="3344" builtinId="9" hidden="1"/>
    <cellStyle name="Followed Hyperlink" xfId="3314" builtinId="9" hidden="1"/>
    <cellStyle name="Followed Hyperlink" xfId="3282" builtinId="9" hidden="1"/>
    <cellStyle name="Followed Hyperlink" xfId="3249" builtinId="9" hidden="1"/>
    <cellStyle name="Followed Hyperlink" xfId="3217" builtinId="9" hidden="1"/>
    <cellStyle name="Followed Hyperlink" xfId="3185" builtinId="9" hidden="1"/>
    <cellStyle name="Followed Hyperlink" xfId="3152" builtinId="9" hidden="1"/>
    <cellStyle name="Followed Hyperlink" xfId="3120" builtinId="9" hidden="1"/>
    <cellStyle name="Followed Hyperlink" xfId="3088" builtinId="9" hidden="1"/>
    <cellStyle name="Followed Hyperlink" xfId="3056" builtinId="9" hidden="1"/>
    <cellStyle name="Followed Hyperlink" xfId="3024" builtinId="9" hidden="1"/>
    <cellStyle name="Followed Hyperlink" xfId="2992" builtinId="9" hidden="1"/>
    <cellStyle name="Followed Hyperlink" xfId="2962" builtinId="9" hidden="1"/>
    <cellStyle name="Followed Hyperlink" xfId="2930" builtinId="9" hidden="1"/>
    <cellStyle name="Followed Hyperlink" xfId="2898" builtinId="9" hidden="1"/>
    <cellStyle name="Followed Hyperlink" xfId="2865" builtinId="9" hidden="1"/>
    <cellStyle name="Followed Hyperlink" xfId="2833" builtinId="9" hidden="1"/>
    <cellStyle name="Followed Hyperlink" xfId="2801" builtinId="9" hidden="1"/>
    <cellStyle name="Followed Hyperlink" xfId="2752" builtinId="9" hidden="1"/>
    <cellStyle name="Followed Hyperlink" xfId="2720" builtinId="9" hidden="1"/>
    <cellStyle name="Followed Hyperlink" xfId="2688" builtinId="9" hidden="1"/>
    <cellStyle name="Followed Hyperlink" xfId="2656" builtinId="9" hidden="1"/>
    <cellStyle name="Followed Hyperlink" xfId="2624" builtinId="9" hidden="1"/>
    <cellStyle name="Followed Hyperlink" xfId="2592" builtinId="9" hidden="1"/>
    <cellStyle name="Followed Hyperlink" xfId="2562" builtinId="9" hidden="1"/>
    <cellStyle name="Followed Hyperlink" xfId="2530" builtinId="9" hidden="1"/>
    <cellStyle name="Followed Hyperlink" xfId="2497" builtinId="9" hidden="1"/>
    <cellStyle name="Followed Hyperlink" xfId="2465" builtinId="9" hidden="1"/>
    <cellStyle name="Followed Hyperlink" xfId="2433" builtinId="9" hidden="1"/>
    <cellStyle name="Followed Hyperlink" xfId="2397" builtinId="9" hidden="1"/>
    <cellStyle name="Followed Hyperlink" xfId="2365" builtinId="9" hidden="1"/>
    <cellStyle name="Followed Hyperlink" xfId="2333" builtinId="9" hidden="1"/>
    <cellStyle name="Followed Hyperlink" xfId="2301" builtinId="9" hidden="1"/>
    <cellStyle name="Followed Hyperlink" xfId="2269" builtinId="9" hidden="1"/>
    <cellStyle name="Followed Hyperlink" xfId="2237" builtinId="9" hidden="1"/>
    <cellStyle name="Followed Hyperlink" xfId="2207" builtinId="9" hidden="1"/>
    <cellStyle name="Followed Hyperlink" xfId="2175" builtinId="9" hidden="1"/>
    <cellStyle name="Followed Hyperlink" xfId="2143" builtinId="9" hidden="1"/>
    <cellStyle name="Followed Hyperlink" xfId="2110" builtinId="9" hidden="1"/>
    <cellStyle name="Followed Hyperlink" xfId="2078" builtinId="9" hidden="1"/>
    <cellStyle name="Followed Hyperlink" xfId="2046" builtinId="9" hidden="1"/>
    <cellStyle name="Followed Hyperlink" xfId="2013" builtinId="9" hidden="1"/>
    <cellStyle name="Followed Hyperlink" xfId="1981" builtinId="9" hidden="1"/>
    <cellStyle name="Followed Hyperlink" xfId="1949" builtinId="9" hidden="1"/>
    <cellStyle name="Followed Hyperlink" xfId="1917" builtinId="9" hidden="1"/>
    <cellStyle name="Followed Hyperlink" xfId="1885" builtinId="9" hidden="1"/>
    <cellStyle name="Followed Hyperlink" xfId="1853" builtinId="9" hidden="1"/>
    <cellStyle name="Followed Hyperlink" xfId="1823" builtinId="9" hidden="1"/>
    <cellStyle name="Followed Hyperlink" xfId="1791" builtinId="9" hidden="1"/>
    <cellStyle name="Followed Hyperlink" xfId="1758" builtinId="9" hidden="1"/>
    <cellStyle name="Followed Hyperlink" xfId="1726" builtinId="9" hidden="1"/>
    <cellStyle name="Followed Hyperlink" xfId="1694" builtinId="9" hidden="1"/>
    <cellStyle name="Followed Hyperlink" xfId="1658" builtinId="9" hidden="1"/>
    <cellStyle name="Followed Hyperlink" xfId="1626" builtinId="9" hidden="1"/>
    <cellStyle name="Followed Hyperlink" xfId="1594" builtinId="9" hidden="1"/>
    <cellStyle name="Followed Hyperlink" xfId="1562" builtinId="9" hidden="1"/>
    <cellStyle name="Followed Hyperlink" xfId="1530" builtinId="9" hidden="1"/>
    <cellStyle name="Followed Hyperlink" xfId="1498" builtinId="9" hidden="1"/>
    <cellStyle name="Followed Hyperlink" xfId="1468" builtinId="9" hidden="1"/>
    <cellStyle name="Followed Hyperlink" xfId="1436" builtinId="9" hidden="1"/>
    <cellStyle name="Followed Hyperlink" xfId="1404" builtinId="9" hidden="1"/>
    <cellStyle name="Followed Hyperlink" xfId="1372" builtinId="9" hidden="1"/>
    <cellStyle name="Followed Hyperlink" xfId="1340" builtinId="9" hidden="1"/>
    <cellStyle name="Followed Hyperlink" xfId="1308" builtinId="9" hidden="1"/>
    <cellStyle name="Followed Hyperlink" xfId="1275" builtinId="9" hidden="1"/>
    <cellStyle name="Followed Hyperlink" xfId="1243" builtinId="9" hidden="1"/>
    <cellStyle name="Followed Hyperlink" xfId="1211" builtinId="9" hidden="1"/>
    <cellStyle name="Followed Hyperlink" xfId="1179" builtinId="9" hidden="1"/>
    <cellStyle name="Followed Hyperlink" xfId="1147" builtinId="9" hidden="1"/>
    <cellStyle name="Followed Hyperlink" xfId="1115" builtinId="9" hidden="1"/>
    <cellStyle name="Followed Hyperlink" xfId="1085" builtinId="9" hidden="1"/>
    <cellStyle name="Followed Hyperlink" xfId="1053" builtinId="9" hidden="1"/>
    <cellStyle name="Followed Hyperlink" xfId="1021" builtinId="9" hidden="1"/>
    <cellStyle name="Followed Hyperlink" xfId="989" builtinId="9" hidden="1"/>
    <cellStyle name="Followed Hyperlink" xfId="957" builtinId="9" hidden="1"/>
    <cellStyle name="Followed Hyperlink" xfId="923" builtinId="9" hidden="1"/>
    <cellStyle name="Followed Hyperlink" xfId="891" builtinId="9" hidden="1"/>
    <cellStyle name="Followed Hyperlink" xfId="859" builtinId="9" hidden="1"/>
    <cellStyle name="Followed Hyperlink" xfId="827" builtinId="9" hidden="1"/>
    <cellStyle name="Followed Hyperlink" xfId="795" builtinId="9" hidden="1"/>
    <cellStyle name="Followed Hyperlink" xfId="763" builtinId="9" hidden="1"/>
    <cellStyle name="Followed Hyperlink" xfId="733" builtinId="9" hidden="1"/>
    <cellStyle name="Followed Hyperlink" xfId="701" builtinId="9" hidden="1"/>
    <cellStyle name="Followed Hyperlink" xfId="669" builtinId="9" hidden="1"/>
    <cellStyle name="Followed Hyperlink" xfId="637" builtinId="9" hidden="1"/>
    <cellStyle name="Followed Hyperlink" xfId="605" builtinId="9" hidden="1"/>
    <cellStyle name="Followed Hyperlink" xfId="573" builtinId="9" hidden="1"/>
    <cellStyle name="Followed Hyperlink" xfId="372" builtinId="9" hidden="1"/>
    <cellStyle name="Followed Hyperlink" xfId="386" builtinId="9" hidden="1"/>
    <cellStyle name="Followed Hyperlink" xfId="410" builtinId="9" hidden="1"/>
    <cellStyle name="Followed Hyperlink" xfId="434" builtinId="9" hidden="1"/>
    <cellStyle name="Followed Hyperlink" xfId="450" builtinId="9" hidden="1"/>
    <cellStyle name="Followed Hyperlink" xfId="474" builtinId="9" hidden="1"/>
    <cellStyle name="Followed Hyperlink" xfId="498" builtinId="9" hidden="1"/>
    <cellStyle name="Followed Hyperlink" xfId="514" builtinId="9" hidden="1"/>
    <cellStyle name="Followed Hyperlink" xfId="538" builtinId="9" hidden="1"/>
    <cellStyle name="Followed Hyperlink" xfId="565" builtinId="9" hidden="1"/>
    <cellStyle name="Followed Hyperlink" xfId="522" builtinId="9" hidden="1"/>
    <cellStyle name="Followed Hyperlink" xfId="458" builtinId="9" hidden="1"/>
    <cellStyle name="Followed Hyperlink" xfId="394" builtinId="9" hidden="1"/>
    <cellStyle name="Followed Hyperlink" xfId="292" builtinId="9" hidden="1"/>
    <cellStyle name="Followed Hyperlink" xfId="316" builtinId="9" hidden="1"/>
    <cellStyle name="Followed Hyperlink" xfId="332" builtinId="9" hidden="1"/>
    <cellStyle name="Followed Hyperlink" xfId="348" builtinId="9" hidden="1"/>
    <cellStyle name="Followed Hyperlink" xfId="268" builtinId="9" hidden="1"/>
    <cellStyle name="Followed Hyperlink" xfId="284" builtinId="9" hidden="1"/>
    <cellStyle name="Followed Hyperlink" xfId="252" builtinId="9" hidden="1"/>
    <cellStyle name="Followed Hyperlink" xfId="260" builtinId="9" hidden="1"/>
    <cellStyle name="Followed Hyperlink" xfId="276" builtinId="9" hidden="1"/>
    <cellStyle name="Followed Hyperlink" xfId="300" builtinId="9" hidden="1"/>
    <cellStyle name="Followed Hyperlink" xfId="340" builtinId="9" hidden="1"/>
    <cellStyle name="Followed Hyperlink" xfId="324" builtinId="9" hidden="1"/>
    <cellStyle name="Followed Hyperlink" xfId="308" builtinId="9" hidden="1"/>
    <cellStyle name="Followed Hyperlink" xfId="364" builtinId="9" hidden="1"/>
    <cellStyle name="Followed Hyperlink" xfId="426" builtinId="9" hidden="1"/>
    <cellStyle name="Followed Hyperlink" xfId="490" builtinId="9" hidden="1"/>
    <cellStyle name="Followed Hyperlink" xfId="554" builtinId="9" hidden="1"/>
    <cellStyle name="Followed Hyperlink" xfId="546" builtinId="9" hidden="1"/>
    <cellStyle name="Followed Hyperlink" xfId="530" builtinId="9" hidden="1"/>
    <cellStyle name="Followed Hyperlink" xfId="506" builtinId="9" hidden="1"/>
    <cellStyle name="Followed Hyperlink" xfId="482" builtinId="9" hidden="1"/>
    <cellStyle name="Followed Hyperlink" xfId="466" builtinId="9" hidden="1"/>
    <cellStyle name="Followed Hyperlink" xfId="442" builtinId="9" hidden="1"/>
    <cellStyle name="Followed Hyperlink" xfId="418" builtinId="9" hidden="1"/>
    <cellStyle name="Followed Hyperlink" xfId="402" builtinId="9" hidden="1"/>
    <cellStyle name="Followed Hyperlink" xfId="378" builtinId="9" hidden="1"/>
    <cellStyle name="Followed Hyperlink" xfId="356" builtinId="9" hidden="1"/>
    <cellStyle name="Followed Hyperlink" xfId="589" builtinId="9" hidden="1"/>
    <cellStyle name="Followed Hyperlink" xfId="621" builtinId="9" hidden="1"/>
    <cellStyle name="Followed Hyperlink" xfId="653" builtinId="9" hidden="1"/>
    <cellStyle name="Followed Hyperlink" xfId="685" builtinId="9" hidden="1"/>
    <cellStyle name="Followed Hyperlink" xfId="717" builtinId="9" hidden="1"/>
    <cellStyle name="Followed Hyperlink" xfId="747" builtinId="9" hidden="1"/>
    <cellStyle name="Followed Hyperlink" xfId="779" builtinId="9" hidden="1"/>
    <cellStyle name="Followed Hyperlink" xfId="811" builtinId="9" hidden="1"/>
    <cellStyle name="Followed Hyperlink" xfId="843" builtinId="9" hidden="1"/>
    <cellStyle name="Followed Hyperlink" xfId="875" builtinId="9" hidden="1"/>
    <cellStyle name="Followed Hyperlink" xfId="907" builtinId="9" hidden="1"/>
    <cellStyle name="Followed Hyperlink" xfId="941" builtinId="9" hidden="1"/>
    <cellStyle name="Followed Hyperlink" xfId="973" builtinId="9" hidden="1"/>
    <cellStyle name="Followed Hyperlink" xfId="1005" builtinId="9" hidden="1"/>
    <cellStyle name="Followed Hyperlink" xfId="1037" builtinId="9" hidden="1"/>
    <cellStyle name="Followed Hyperlink" xfId="1069" builtinId="9" hidden="1"/>
    <cellStyle name="Followed Hyperlink" xfId="1101" builtinId="9" hidden="1"/>
    <cellStyle name="Followed Hyperlink" xfId="1131" builtinId="9" hidden="1"/>
    <cellStyle name="Followed Hyperlink" xfId="1163" builtinId="9" hidden="1"/>
    <cellStyle name="Followed Hyperlink" xfId="1195" builtinId="9" hidden="1"/>
    <cellStyle name="Followed Hyperlink" xfId="1227" builtinId="9" hidden="1"/>
    <cellStyle name="Followed Hyperlink" xfId="1259" builtinId="9" hidden="1"/>
    <cellStyle name="Followed Hyperlink" xfId="1291" builtinId="9" hidden="1"/>
    <cellStyle name="Followed Hyperlink" xfId="1324" builtinId="9" hidden="1"/>
    <cellStyle name="Followed Hyperlink" xfId="1356" builtinId="9" hidden="1"/>
    <cellStyle name="Followed Hyperlink" xfId="1388" builtinId="9" hidden="1"/>
    <cellStyle name="Followed Hyperlink" xfId="1420" builtinId="9" hidden="1"/>
    <cellStyle name="Followed Hyperlink" xfId="1452" builtinId="9" hidden="1"/>
    <cellStyle name="Followed Hyperlink" xfId="1482" builtinId="9" hidden="1"/>
    <cellStyle name="Followed Hyperlink" xfId="1514" builtinId="9" hidden="1"/>
    <cellStyle name="Followed Hyperlink" xfId="1546" builtinId="9" hidden="1"/>
    <cellStyle name="Followed Hyperlink" xfId="1578" builtinId="9" hidden="1"/>
    <cellStyle name="Followed Hyperlink" xfId="1610" builtinId="9" hidden="1"/>
    <cellStyle name="Followed Hyperlink" xfId="1642" builtinId="9" hidden="1"/>
    <cellStyle name="Followed Hyperlink" xfId="1678" builtinId="9" hidden="1"/>
    <cellStyle name="Followed Hyperlink" xfId="1710" builtinId="9" hidden="1"/>
    <cellStyle name="Followed Hyperlink" xfId="1742" builtinId="9" hidden="1"/>
    <cellStyle name="Followed Hyperlink" xfId="1775" builtinId="9" hidden="1"/>
    <cellStyle name="Followed Hyperlink" xfId="1807" builtinId="9" hidden="1"/>
    <cellStyle name="Followed Hyperlink" xfId="1839" builtinId="9" hidden="1"/>
    <cellStyle name="Followed Hyperlink" xfId="1869" builtinId="9" hidden="1"/>
    <cellStyle name="Followed Hyperlink" xfId="1901" builtinId="9" hidden="1"/>
    <cellStyle name="Followed Hyperlink" xfId="1933" builtinId="9" hidden="1"/>
    <cellStyle name="Followed Hyperlink" xfId="1965" builtinId="9" hidden="1"/>
    <cellStyle name="Followed Hyperlink" xfId="1997" builtinId="9" hidden="1"/>
    <cellStyle name="Followed Hyperlink" xfId="2029" builtinId="9" hidden="1"/>
    <cellStyle name="Followed Hyperlink" xfId="2062" builtinId="9" hidden="1"/>
    <cellStyle name="Followed Hyperlink" xfId="2094" builtinId="9" hidden="1"/>
    <cellStyle name="Followed Hyperlink" xfId="2126" builtinId="9" hidden="1"/>
    <cellStyle name="Followed Hyperlink" xfId="2159" builtinId="9" hidden="1"/>
    <cellStyle name="Followed Hyperlink" xfId="2191" builtinId="9" hidden="1"/>
    <cellStyle name="Followed Hyperlink" xfId="2221" builtinId="9" hidden="1"/>
    <cellStyle name="Followed Hyperlink" xfId="2253" builtinId="9" hidden="1"/>
    <cellStyle name="Followed Hyperlink" xfId="2285" builtinId="9" hidden="1"/>
    <cellStyle name="Followed Hyperlink" xfId="2317" builtinId="9" hidden="1"/>
    <cellStyle name="Followed Hyperlink" xfId="2349" builtinId="9" hidden="1"/>
    <cellStyle name="Followed Hyperlink" xfId="2381" builtinId="9" hidden="1"/>
    <cellStyle name="Followed Hyperlink" xfId="2417" builtinId="9" hidden="1"/>
    <cellStyle name="Followed Hyperlink" xfId="2449" builtinId="9" hidden="1"/>
    <cellStyle name="Followed Hyperlink" xfId="2481" builtinId="9" hidden="1"/>
    <cellStyle name="Followed Hyperlink" xfId="2514" builtinId="9" hidden="1"/>
    <cellStyle name="Followed Hyperlink" xfId="2546" builtinId="9" hidden="1"/>
    <cellStyle name="Followed Hyperlink" xfId="2578" builtinId="9" hidden="1"/>
    <cellStyle name="Followed Hyperlink" xfId="2608" builtinId="9" hidden="1"/>
    <cellStyle name="Followed Hyperlink" xfId="2640" builtinId="9" hidden="1"/>
    <cellStyle name="Followed Hyperlink" xfId="2672" builtinId="9" hidden="1"/>
    <cellStyle name="Followed Hyperlink" xfId="2704" builtinId="9" hidden="1"/>
    <cellStyle name="Followed Hyperlink" xfId="2736" builtinId="9" hidden="1"/>
    <cellStyle name="Followed Hyperlink" xfId="2768" builtinId="9" hidden="1"/>
    <cellStyle name="Followed Hyperlink" xfId="2817" builtinId="9" hidden="1"/>
    <cellStyle name="Followed Hyperlink" xfId="2849" builtinId="9" hidden="1"/>
    <cellStyle name="Followed Hyperlink" xfId="2881" builtinId="9" hidden="1"/>
    <cellStyle name="Followed Hyperlink" xfId="2914" builtinId="9" hidden="1"/>
    <cellStyle name="Followed Hyperlink" xfId="2946" builtinId="9" hidden="1"/>
    <cellStyle name="Followed Hyperlink" xfId="2976" builtinId="9" hidden="1"/>
    <cellStyle name="Followed Hyperlink" xfId="3008" builtinId="9" hidden="1"/>
    <cellStyle name="Followed Hyperlink" xfId="3040" builtinId="9" hidden="1"/>
    <cellStyle name="Followed Hyperlink" xfId="3072" builtinId="9" hidden="1"/>
    <cellStyle name="Followed Hyperlink" xfId="3104" builtinId="9" hidden="1"/>
    <cellStyle name="Followed Hyperlink" xfId="3136" builtinId="9" hidden="1"/>
    <cellStyle name="Followed Hyperlink" xfId="3169" builtinId="9" hidden="1"/>
    <cellStyle name="Followed Hyperlink" xfId="3201" builtinId="9" hidden="1"/>
    <cellStyle name="Followed Hyperlink" xfId="3233" builtinId="9" hidden="1"/>
    <cellStyle name="Followed Hyperlink" xfId="3266" builtinId="9" hidden="1"/>
    <cellStyle name="Followed Hyperlink" xfId="3298" builtinId="9" hidden="1"/>
    <cellStyle name="Followed Hyperlink" xfId="3330" builtinId="9" hidden="1"/>
    <cellStyle name="Followed Hyperlink" xfId="3360" builtinId="9" hidden="1"/>
    <cellStyle name="Followed Hyperlink" xfId="3392" builtinId="9" hidden="1"/>
    <cellStyle name="Followed Hyperlink" xfId="3424" builtinId="9" hidden="1"/>
    <cellStyle name="Followed Hyperlink" xfId="3456" builtinId="9" hidden="1"/>
    <cellStyle name="Followed Hyperlink" xfId="3488" builtinId="9" hidden="1"/>
    <cellStyle name="Followed Hyperlink" xfId="3520" builtinId="9" hidden="1"/>
    <cellStyle name="Followed Hyperlink" xfId="3553" builtinId="9" hidden="1"/>
    <cellStyle name="Followed Hyperlink" xfId="3585" builtinId="9" hidden="1"/>
    <cellStyle name="Followed Hyperlink" xfId="3617" builtinId="9" hidden="1"/>
    <cellStyle name="Followed Hyperlink" xfId="3650" builtinId="9" hidden="1"/>
    <cellStyle name="Followed Hyperlink" xfId="3682" builtinId="9" hidden="1"/>
    <cellStyle name="Followed Hyperlink" xfId="3712" builtinId="9" hidden="1"/>
    <cellStyle name="Followed Hyperlink" xfId="3744" builtinId="9" hidden="1"/>
    <cellStyle name="Followed Hyperlink" xfId="3776" builtinId="9" hidden="1"/>
    <cellStyle name="Followed Hyperlink" xfId="3808" builtinId="9" hidden="1"/>
    <cellStyle name="Followed Hyperlink" xfId="3840" builtinId="9" hidden="1"/>
    <cellStyle name="Followed Hyperlink" xfId="3872" builtinId="9" hidden="1"/>
    <cellStyle name="Followed Hyperlink" xfId="3905" builtinId="9" hidden="1"/>
    <cellStyle name="Followed Hyperlink" xfId="3937" builtinId="9" hidden="1"/>
    <cellStyle name="Followed Hyperlink" xfId="3969" builtinId="9" hidden="1"/>
    <cellStyle name="Followed Hyperlink" xfId="4002" builtinId="9" hidden="1"/>
    <cellStyle name="Followed Hyperlink" xfId="4034" builtinId="9" hidden="1"/>
    <cellStyle name="Followed Hyperlink" xfId="4066" builtinId="9" hidden="1"/>
    <cellStyle name="Followed Hyperlink" xfId="4096" builtinId="9" hidden="1"/>
    <cellStyle name="Followed Hyperlink" xfId="4128" builtinId="9" hidden="1"/>
    <cellStyle name="Followed Hyperlink" xfId="4160" builtinId="9" hidden="1"/>
    <cellStyle name="Followed Hyperlink" xfId="4192" builtinId="9" hidden="1"/>
    <cellStyle name="Followed Hyperlink" xfId="4224" builtinId="9" hidden="1"/>
    <cellStyle name="Followed Hyperlink" xfId="4256" builtinId="9" hidden="1"/>
    <cellStyle name="Followed Hyperlink" xfId="4287" builtinId="9" hidden="1"/>
    <cellStyle name="Followed Hyperlink" xfId="4319" builtinId="9" hidden="1"/>
    <cellStyle name="Followed Hyperlink" xfId="4351" builtinId="9" hidden="1"/>
    <cellStyle name="Followed Hyperlink" xfId="4384" builtinId="9" hidden="1"/>
    <cellStyle name="Followed Hyperlink" xfId="4416" builtinId="9" hidden="1"/>
    <cellStyle name="Followed Hyperlink" xfId="4446" builtinId="9" hidden="1"/>
    <cellStyle name="Followed Hyperlink" xfId="4478" builtinId="9" hidden="1"/>
    <cellStyle name="Followed Hyperlink" xfId="4510" builtinId="9" hidden="1"/>
    <cellStyle name="Followed Hyperlink" xfId="4542" builtinId="9" hidden="1"/>
    <cellStyle name="Followed Hyperlink" xfId="4574" builtinId="9" hidden="1"/>
    <cellStyle name="Followed Hyperlink" xfId="4606" builtinId="9" hidden="1"/>
    <cellStyle name="Followed Hyperlink" xfId="4641" builtinId="9" hidden="1"/>
    <cellStyle name="Followed Hyperlink" xfId="4673" builtinId="9" hidden="1"/>
    <cellStyle name="Followed Hyperlink" xfId="4705" builtinId="9" hidden="1"/>
    <cellStyle name="Followed Hyperlink" xfId="4738" builtinId="9" hidden="1"/>
    <cellStyle name="Followed Hyperlink" xfId="4770" builtinId="9" hidden="1"/>
    <cellStyle name="Followed Hyperlink" xfId="4802" builtinId="9" hidden="1"/>
    <cellStyle name="Followed Hyperlink" xfId="4832" builtinId="9" hidden="1"/>
    <cellStyle name="Followed Hyperlink" xfId="4864" builtinId="9" hidden="1"/>
    <cellStyle name="Followed Hyperlink" xfId="4896" builtinId="9" hidden="1"/>
    <cellStyle name="Followed Hyperlink" xfId="4928" builtinId="9" hidden="1"/>
    <cellStyle name="Followed Hyperlink" xfId="4960" builtinId="9" hidden="1"/>
    <cellStyle name="Followed Hyperlink" xfId="4992" builtinId="9" hidden="1"/>
    <cellStyle name="Followed Hyperlink" xfId="5024" builtinId="9" hidden="1"/>
    <cellStyle name="Followed Hyperlink" xfId="5056" builtinId="9" hidden="1"/>
    <cellStyle name="Followed Hyperlink" xfId="5088" builtinId="9" hidden="1"/>
    <cellStyle name="Followed Hyperlink" xfId="5121" builtinId="9" hidden="1"/>
    <cellStyle name="Followed Hyperlink" xfId="5153" builtinId="9" hidden="1"/>
    <cellStyle name="Followed Hyperlink" xfId="5183" builtinId="9" hidden="1"/>
    <cellStyle name="Followed Hyperlink" xfId="5215" builtinId="9" hidden="1"/>
    <cellStyle name="Followed Hyperlink" xfId="5247" builtinId="9" hidden="1"/>
    <cellStyle name="Followed Hyperlink" xfId="5279" builtinId="9" hidden="1"/>
    <cellStyle name="Followed Hyperlink" xfId="5311" builtinId="9" hidden="1"/>
    <cellStyle name="Followed Hyperlink" xfId="5343" builtinId="9" hidden="1"/>
    <cellStyle name="Followed Hyperlink" xfId="5377" builtinId="9" hidden="1"/>
    <cellStyle name="Followed Hyperlink" xfId="5409" builtinId="9" hidden="1"/>
    <cellStyle name="Followed Hyperlink" xfId="5441" builtinId="9" hidden="1"/>
    <cellStyle name="Followed Hyperlink" xfId="5474" builtinId="9" hidden="1"/>
    <cellStyle name="Followed Hyperlink" xfId="5506" builtinId="9" hidden="1"/>
    <cellStyle name="Followed Hyperlink" xfId="5538" builtinId="9" hidden="1"/>
    <cellStyle name="Followed Hyperlink" xfId="5568" builtinId="9" hidden="1"/>
    <cellStyle name="Followed Hyperlink" xfId="5600" builtinId="9" hidden="1"/>
    <cellStyle name="Followed Hyperlink" xfId="5632" builtinId="9" hidden="1"/>
    <cellStyle name="Followed Hyperlink" xfId="5664" builtinId="9" hidden="1"/>
    <cellStyle name="Followed Hyperlink" xfId="5696" builtinId="9" hidden="1"/>
    <cellStyle name="Followed Hyperlink" xfId="5728" builtinId="9" hidden="1"/>
    <cellStyle name="Followed Hyperlink" xfId="5759" builtinId="9" hidden="1"/>
    <cellStyle name="Followed Hyperlink" xfId="5791" builtinId="9" hidden="1"/>
    <cellStyle name="Followed Hyperlink" xfId="5823" builtinId="9" hidden="1"/>
    <cellStyle name="Followed Hyperlink" xfId="5856" builtinId="9" hidden="1"/>
    <cellStyle name="Followed Hyperlink" xfId="5888" builtinId="9" hidden="1"/>
    <cellStyle name="Followed Hyperlink" xfId="5918" builtinId="9" hidden="1"/>
    <cellStyle name="Followed Hyperlink" xfId="5950" builtinId="9" hidden="1"/>
    <cellStyle name="Followed Hyperlink" xfId="5982" builtinId="9" hidden="1"/>
    <cellStyle name="Followed Hyperlink" xfId="6014" builtinId="9" hidden="1"/>
    <cellStyle name="Followed Hyperlink" xfId="6046" builtinId="9" hidden="1"/>
    <cellStyle name="Followed Hyperlink" xfId="6078" builtinId="9" hidden="1"/>
    <cellStyle name="Followed Hyperlink" xfId="6108" builtinId="9" hidden="1"/>
    <cellStyle name="Followed Hyperlink" xfId="6140" builtinId="9" hidden="1"/>
    <cellStyle name="Followed Hyperlink" xfId="6172" builtinId="9" hidden="1"/>
    <cellStyle name="Followed Hyperlink" xfId="6204" builtinId="9" hidden="1"/>
    <cellStyle name="Followed Hyperlink" xfId="6236" builtinId="9" hidden="1"/>
    <cellStyle name="Followed Hyperlink" xfId="6268" builtinId="9" hidden="1"/>
    <cellStyle name="Followed Hyperlink" xfId="6298" builtinId="9" hidden="1"/>
    <cellStyle name="Followed Hyperlink" xfId="6330" builtinId="9" hidden="1"/>
    <cellStyle name="Followed Hyperlink" xfId="6362" builtinId="9" hidden="1"/>
    <cellStyle name="Followed Hyperlink" xfId="6394" builtinId="9" hidden="1"/>
    <cellStyle name="Followed Hyperlink" xfId="6426" builtinId="9" hidden="1"/>
    <cellStyle name="Followed Hyperlink" xfId="6458" builtinId="9" hidden="1"/>
    <cellStyle name="Followed Hyperlink" xfId="6490" builtinId="9" hidden="1"/>
    <cellStyle name="Followed Hyperlink" xfId="6527" builtinId="9" hidden="1"/>
    <cellStyle name="Followed Hyperlink" xfId="6559" builtinId="9" hidden="1"/>
    <cellStyle name="Followed Hyperlink" xfId="6591" builtinId="9" hidden="1"/>
    <cellStyle name="Followed Hyperlink" xfId="6623" builtinId="9" hidden="1"/>
    <cellStyle name="Followed Hyperlink" xfId="6621" builtinId="9" hidden="1"/>
    <cellStyle name="Followed Hyperlink" xfId="6589" builtinId="9" hidden="1"/>
    <cellStyle name="Followed Hyperlink" xfId="6557" builtinId="9" hidden="1"/>
    <cellStyle name="Followed Hyperlink" xfId="6525" builtinId="9" hidden="1"/>
    <cellStyle name="Followed Hyperlink" xfId="6488" builtinId="9" hidden="1"/>
    <cellStyle name="Followed Hyperlink" xfId="6456" builtinId="9" hidden="1"/>
    <cellStyle name="Followed Hyperlink" xfId="6424" builtinId="9" hidden="1"/>
    <cellStyle name="Followed Hyperlink" xfId="6392" builtinId="9" hidden="1"/>
    <cellStyle name="Followed Hyperlink" xfId="6360" builtinId="9" hidden="1"/>
    <cellStyle name="Followed Hyperlink" xfId="6328" builtinId="9" hidden="1"/>
    <cellStyle name="Followed Hyperlink" xfId="6296" builtinId="9" hidden="1"/>
    <cellStyle name="Followed Hyperlink" xfId="6266" builtinId="9" hidden="1"/>
    <cellStyle name="Followed Hyperlink" xfId="6234" builtinId="9" hidden="1"/>
    <cellStyle name="Followed Hyperlink" xfId="6202" builtinId="9" hidden="1"/>
    <cellStyle name="Followed Hyperlink" xfId="6170" builtinId="9" hidden="1"/>
    <cellStyle name="Followed Hyperlink" xfId="6138" builtinId="9" hidden="1"/>
    <cellStyle name="Followed Hyperlink" xfId="6106" builtinId="9" hidden="1"/>
    <cellStyle name="Followed Hyperlink" xfId="6076" builtinId="9" hidden="1"/>
    <cellStyle name="Followed Hyperlink" xfId="6044" builtinId="9" hidden="1"/>
    <cellStyle name="Followed Hyperlink" xfId="6012" builtinId="9" hidden="1"/>
    <cellStyle name="Followed Hyperlink" xfId="5980" builtinId="9" hidden="1"/>
    <cellStyle name="Followed Hyperlink" xfId="5948" builtinId="9" hidden="1"/>
    <cellStyle name="Followed Hyperlink" xfId="5916" builtinId="9" hidden="1"/>
    <cellStyle name="Followed Hyperlink" xfId="5886" builtinId="9" hidden="1"/>
    <cellStyle name="Followed Hyperlink" xfId="5854" builtinId="9" hidden="1"/>
    <cellStyle name="Followed Hyperlink" xfId="5821" builtinId="9" hidden="1"/>
    <cellStyle name="Followed Hyperlink" xfId="5789" builtinId="9" hidden="1"/>
    <cellStyle name="Followed Hyperlink" xfId="5757" builtinId="9" hidden="1"/>
    <cellStyle name="Followed Hyperlink" xfId="5726" builtinId="9" hidden="1"/>
    <cellStyle name="Followed Hyperlink" xfId="5694" builtinId="9" hidden="1"/>
    <cellStyle name="Followed Hyperlink" xfId="5662" builtinId="9" hidden="1"/>
    <cellStyle name="Followed Hyperlink" xfId="5630" builtinId="9" hidden="1"/>
    <cellStyle name="Followed Hyperlink" xfId="5598" builtinId="9" hidden="1"/>
    <cellStyle name="Followed Hyperlink" xfId="5566" builtinId="9" hidden="1"/>
    <cellStyle name="Followed Hyperlink" xfId="5536" builtinId="9" hidden="1"/>
    <cellStyle name="Followed Hyperlink" xfId="5504" builtinId="9" hidden="1"/>
    <cellStyle name="Followed Hyperlink" xfId="5472" builtinId="9" hidden="1"/>
    <cellStyle name="Followed Hyperlink" xfId="5439" builtinId="9" hidden="1"/>
    <cellStyle name="Followed Hyperlink" xfId="5407" builtinId="9" hidden="1"/>
    <cellStyle name="Followed Hyperlink" xfId="5375" builtinId="9" hidden="1"/>
    <cellStyle name="Followed Hyperlink" xfId="5341" builtinId="9" hidden="1"/>
    <cellStyle name="Followed Hyperlink" xfId="5309" builtinId="9" hidden="1"/>
    <cellStyle name="Followed Hyperlink" xfId="5277" builtinId="9" hidden="1"/>
    <cellStyle name="Followed Hyperlink" xfId="5245" builtinId="9" hidden="1"/>
    <cellStyle name="Followed Hyperlink" xfId="5213" builtinId="9" hidden="1"/>
    <cellStyle name="Followed Hyperlink" xfId="5181" builtinId="9" hidden="1"/>
    <cellStyle name="Followed Hyperlink" xfId="5151" builtinId="9" hidden="1"/>
    <cellStyle name="Followed Hyperlink" xfId="5119" builtinId="9" hidden="1"/>
    <cellStyle name="Followed Hyperlink" xfId="5086" builtinId="9" hidden="1"/>
    <cellStyle name="Followed Hyperlink" xfId="5054" builtinId="9" hidden="1"/>
    <cellStyle name="Followed Hyperlink" xfId="5022" builtinId="9" hidden="1"/>
    <cellStyle name="Followed Hyperlink" xfId="4990" builtinId="9" hidden="1"/>
    <cellStyle name="Followed Hyperlink" xfId="4958" builtinId="9" hidden="1"/>
    <cellStyle name="Followed Hyperlink" xfId="4926" builtinId="9" hidden="1"/>
    <cellStyle name="Followed Hyperlink" xfId="4894" builtinId="9" hidden="1"/>
    <cellStyle name="Followed Hyperlink" xfId="4862" builtinId="9" hidden="1"/>
    <cellStyle name="Followed Hyperlink" xfId="4830" builtinId="9" hidden="1"/>
    <cellStyle name="Followed Hyperlink" xfId="4800" builtinId="9" hidden="1"/>
    <cellStyle name="Followed Hyperlink" xfId="4768" builtinId="9" hidden="1"/>
    <cellStyle name="Followed Hyperlink" xfId="4736" builtinId="9" hidden="1"/>
    <cellStyle name="Followed Hyperlink" xfId="4703" builtinId="9" hidden="1"/>
    <cellStyle name="Followed Hyperlink" xfId="4671" builtinId="9" hidden="1"/>
    <cellStyle name="Followed Hyperlink" xfId="4639" builtinId="9" hidden="1"/>
    <cellStyle name="Followed Hyperlink" xfId="4604" builtinId="9" hidden="1"/>
    <cellStyle name="Followed Hyperlink" xfId="4572" builtinId="9" hidden="1"/>
    <cellStyle name="Followed Hyperlink" xfId="4540" builtinId="9" hidden="1"/>
    <cellStyle name="Followed Hyperlink" xfId="4508" builtinId="9" hidden="1"/>
    <cellStyle name="Followed Hyperlink" xfId="4476" builtinId="9" hidden="1"/>
    <cellStyle name="Followed Hyperlink" xfId="4444" builtinId="9" hidden="1"/>
    <cellStyle name="Followed Hyperlink" xfId="4414" builtinId="9" hidden="1"/>
    <cellStyle name="Followed Hyperlink" xfId="4382" builtinId="9" hidden="1"/>
    <cellStyle name="Followed Hyperlink" xfId="4349" builtinId="9" hidden="1"/>
    <cellStyle name="Followed Hyperlink" xfId="4317" builtinId="9" hidden="1"/>
    <cellStyle name="Followed Hyperlink" xfId="4285" builtinId="9" hidden="1"/>
    <cellStyle name="Followed Hyperlink" xfId="4254" builtinId="9" hidden="1"/>
    <cellStyle name="Followed Hyperlink" xfId="4222" builtinId="9" hidden="1"/>
    <cellStyle name="Followed Hyperlink" xfId="4190" builtinId="9" hidden="1"/>
    <cellStyle name="Followed Hyperlink" xfId="4158" builtinId="9" hidden="1"/>
    <cellStyle name="Followed Hyperlink" xfId="4126" builtinId="9" hidden="1"/>
    <cellStyle name="Followed Hyperlink" xfId="4094" builtinId="9" hidden="1"/>
    <cellStyle name="Followed Hyperlink" xfId="4064" builtinId="9" hidden="1"/>
    <cellStyle name="Followed Hyperlink" xfId="4032" builtinId="9" hidden="1"/>
    <cellStyle name="Followed Hyperlink" xfId="4000" builtinId="9" hidden="1"/>
    <cellStyle name="Followed Hyperlink" xfId="3967" builtinId="9" hidden="1"/>
    <cellStyle name="Followed Hyperlink" xfId="3935" builtinId="9" hidden="1"/>
    <cellStyle name="Followed Hyperlink" xfId="3903" builtinId="9" hidden="1"/>
    <cellStyle name="Followed Hyperlink" xfId="3870" builtinId="9" hidden="1"/>
    <cellStyle name="Followed Hyperlink" xfId="3838" builtinId="9" hidden="1"/>
    <cellStyle name="Followed Hyperlink" xfId="3806" builtinId="9" hidden="1"/>
    <cellStyle name="Followed Hyperlink" xfId="3774" builtinId="9" hidden="1"/>
    <cellStyle name="Followed Hyperlink" xfId="3742" builtinId="9" hidden="1"/>
    <cellStyle name="Followed Hyperlink" xfId="3710" builtinId="9" hidden="1"/>
    <cellStyle name="Followed Hyperlink" xfId="3680" builtinId="9" hidden="1"/>
    <cellStyle name="Followed Hyperlink" xfId="3648" builtinId="9" hidden="1"/>
    <cellStyle name="Followed Hyperlink" xfId="3615" builtinId="9" hidden="1"/>
    <cellStyle name="Followed Hyperlink" xfId="3583" builtinId="9" hidden="1"/>
    <cellStyle name="Followed Hyperlink" xfId="3551" builtinId="9" hidden="1"/>
    <cellStyle name="Followed Hyperlink" xfId="3518" builtinId="9" hidden="1"/>
    <cellStyle name="Followed Hyperlink" xfId="3486" builtinId="9" hidden="1"/>
    <cellStyle name="Followed Hyperlink" xfId="3454" builtinId="9" hidden="1"/>
    <cellStyle name="Followed Hyperlink" xfId="3422" builtinId="9" hidden="1"/>
    <cellStyle name="Followed Hyperlink" xfId="3390" builtinId="9" hidden="1"/>
    <cellStyle name="Followed Hyperlink" xfId="3358" builtinId="9" hidden="1"/>
    <cellStyle name="Followed Hyperlink" xfId="3328" builtinId="9" hidden="1"/>
    <cellStyle name="Followed Hyperlink" xfId="3296" builtinId="9" hidden="1"/>
    <cellStyle name="Followed Hyperlink" xfId="3264" builtinId="9" hidden="1"/>
    <cellStyle name="Followed Hyperlink" xfId="3231" builtinId="9" hidden="1"/>
    <cellStyle name="Followed Hyperlink" xfId="3199" builtinId="9" hidden="1"/>
    <cellStyle name="Followed Hyperlink" xfId="3167" builtinId="9" hidden="1"/>
    <cellStyle name="Followed Hyperlink" xfId="3134" builtinId="9" hidden="1"/>
    <cellStyle name="Followed Hyperlink" xfId="3102" builtinId="9" hidden="1"/>
    <cellStyle name="Followed Hyperlink" xfId="3070" builtinId="9" hidden="1"/>
    <cellStyle name="Followed Hyperlink" xfId="3038" builtinId="9" hidden="1"/>
    <cellStyle name="Followed Hyperlink" xfId="3006" builtinId="9" hidden="1"/>
    <cellStyle name="Followed Hyperlink" xfId="2974" builtinId="9" hidden="1"/>
    <cellStyle name="Followed Hyperlink" xfId="2944" builtinId="9" hidden="1"/>
    <cellStyle name="Followed Hyperlink" xfId="2912" builtinId="9" hidden="1"/>
    <cellStyle name="Followed Hyperlink" xfId="2879" builtinId="9" hidden="1"/>
    <cellStyle name="Followed Hyperlink" xfId="2847" builtinId="9" hidden="1"/>
    <cellStyle name="Followed Hyperlink" xfId="2815" builtinId="9" hidden="1"/>
    <cellStyle name="Followed Hyperlink" xfId="2766" builtinId="9" hidden="1"/>
    <cellStyle name="Followed Hyperlink" xfId="2734" builtinId="9" hidden="1"/>
    <cellStyle name="Followed Hyperlink" xfId="2702" builtinId="9" hidden="1"/>
    <cellStyle name="Followed Hyperlink" xfId="2670" builtinId="9" hidden="1"/>
    <cellStyle name="Followed Hyperlink" xfId="2638" builtinId="9" hidden="1"/>
    <cellStyle name="Followed Hyperlink" xfId="2606" builtinId="9" hidden="1"/>
    <cellStyle name="Followed Hyperlink" xfId="2576" builtinId="9" hidden="1"/>
    <cellStyle name="Followed Hyperlink" xfId="2544" builtinId="9" hidden="1"/>
    <cellStyle name="Followed Hyperlink" xfId="2512" builtinId="9" hidden="1"/>
    <cellStyle name="Followed Hyperlink" xfId="2479" builtinId="9" hidden="1"/>
    <cellStyle name="Followed Hyperlink" xfId="2447" builtinId="9" hidden="1"/>
    <cellStyle name="Followed Hyperlink" xfId="2415" builtinId="9" hidden="1"/>
    <cellStyle name="Followed Hyperlink" xfId="2379" builtinId="9" hidden="1"/>
    <cellStyle name="Followed Hyperlink" xfId="2347" builtinId="9" hidden="1"/>
    <cellStyle name="Followed Hyperlink" xfId="2315" builtinId="9" hidden="1"/>
    <cellStyle name="Followed Hyperlink" xfId="2283" builtinId="9" hidden="1"/>
    <cellStyle name="Followed Hyperlink" xfId="2251" builtinId="9" hidden="1"/>
    <cellStyle name="Followed Hyperlink" xfId="2219" builtinId="9" hidden="1"/>
    <cellStyle name="Followed Hyperlink" xfId="2189" builtinId="9" hidden="1"/>
    <cellStyle name="Followed Hyperlink" xfId="2157" builtinId="9" hidden="1"/>
    <cellStyle name="Followed Hyperlink" xfId="2124" builtinId="9" hidden="1"/>
    <cellStyle name="Followed Hyperlink" xfId="2092" builtinId="9" hidden="1"/>
    <cellStyle name="Followed Hyperlink" xfId="2060" builtinId="9" hidden="1"/>
    <cellStyle name="Followed Hyperlink" xfId="2027" builtinId="9" hidden="1"/>
    <cellStyle name="Followed Hyperlink" xfId="1995" builtinId="9" hidden="1"/>
    <cellStyle name="Followed Hyperlink" xfId="1963" builtinId="9" hidden="1"/>
    <cellStyle name="Followed Hyperlink" xfId="1931" builtinId="9" hidden="1"/>
    <cellStyle name="Followed Hyperlink" xfId="1899" builtinId="9" hidden="1"/>
    <cellStyle name="Followed Hyperlink" xfId="1867" builtinId="9" hidden="1"/>
    <cellStyle name="Followed Hyperlink" xfId="1837" builtinId="9" hidden="1"/>
    <cellStyle name="Followed Hyperlink" xfId="1805" builtinId="9" hidden="1"/>
    <cellStyle name="Followed Hyperlink" xfId="1773" builtinId="9" hidden="1"/>
    <cellStyle name="Followed Hyperlink" xfId="1740" builtinId="9" hidden="1"/>
    <cellStyle name="Followed Hyperlink" xfId="1708" builtinId="9" hidden="1"/>
    <cellStyle name="Followed Hyperlink" xfId="1676" builtinId="9" hidden="1"/>
    <cellStyle name="Followed Hyperlink" xfId="1640" builtinId="9" hidden="1"/>
    <cellStyle name="Followed Hyperlink" xfId="1608" builtinId="9" hidden="1"/>
    <cellStyle name="Followed Hyperlink" xfId="1576" builtinId="9" hidden="1"/>
    <cellStyle name="Followed Hyperlink" xfId="1544" builtinId="9" hidden="1"/>
    <cellStyle name="Followed Hyperlink" xfId="1512" builtinId="9" hidden="1"/>
    <cellStyle name="Followed Hyperlink" xfId="1480" builtinId="9" hidden="1"/>
    <cellStyle name="Followed Hyperlink" xfId="1450" builtinId="9" hidden="1"/>
    <cellStyle name="Followed Hyperlink" xfId="1418" builtinId="9" hidden="1"/>
    <cellStyle name="Followed Hyperlink" xfId="1386" builtinId="9" hidden="1"/>
    <cellStyle name="Followed Hyperlink" xfId="1354" builtinId="9" hidden="1"/>
    <cellStyle name="Followed Hyperlink" xfId="1322" builtinId="9" hidden="1"/>
    <cellStyle name="Followed Hyperlink" xfId="1289" builtinId="9" hidden="1"/>
    <cellStyle name="Followed Hyperlink" xfId="1257" builtinId="9" hidden="1"/>
    <cellStyle name="Followed Hyperlink" xfId="1225" builtinId="9" hidden="1"/>
    <cellStyle name="Followed Hyperlink" xfId="1193" builtinId="9" hidden="1"/>
    <cellStyle name="Followed Hyperlink" xfId="1161" builtinId="9" hidden="1"/>
    <cellStyle name="Followed Hyperlink" xfId="1129" builtinId="9" hidden="1"/>
    <cellStyle name="Followed Hyperlink" xfId="1099" builtinId="9" hidden="1"/>
    <cellStyle name="Followed Hyperlink" xfId="1067" builtinId="9" hidden="1"/>
    <cellStyle name="Followed Hyperlink" xfId="1035" builtinId="9" hidden="1"/>
    <cellStyle name="Followed Hyperlink" xfId="1003" builtinId="9" hidden="1"/>
    <cellStyle name="Followed Hyperlink" xfId="971" builtinId="9" hidden="1"/>
    <cellStyle name="Followed Hyperlink" xfId="939" builtinId="9" hidden="1"/>
    <cellStyle name="Followed Hyperlink" xfId="905" builtinId="9" hidden="1"/>
    <cellStyle name="Followed Hyperlink" xfId="873" builtinId="9" hidden="1"/>
    <cellStyle name="Followed Hyperlink" xfId="841" builtinId="9" hidden="1"/>
    <cellStyle name="Followed Hyperlink" xfId="809" builtinId="9" hidden="1"/>
    <cellStyle name="Followed Hyperlink" xfId="777" builtinId="9" hidden="1"/>
    <cellStyle name="Followed Hyperlink" xfId="745" builtinId="9" hidden="1"/>
    <cellStyle name="Followed Hyperlink" xfId="715" builtinId="9" hidden="1"/>
    <cellStyle name="Followed Hyperlink" xfId="683" builtinId="9" hidden="1"/>
    <cellStyle name="Followed Hyperlink" xfId="651" builtinId="9" hidden="1"/>
    <cellStyle name="Followed Hyperlink" xfId="619" builtinId="9" hidden="1"/>
    <cellStyle name="Followed Hyperlink" xfId="587" builtinId="9" hidden="1"/>
    <cellStyle name="Followed Hyperlink" xfId="552" builtinId="9" hidden="1"/>
    <cellStyle name="Followed Hyperlink" xfId="520" builtinId="9" hidden="1"/>
    <cellStyle name="Followed Hyperlink" xfId="488" builtinId="9" hidden="1"/>
    <cellStyle name="Followed Hyperlink" xfId="456" builtinId="9" hidden="1"/>
    <cellStyle name="Followed Hyperlink" xfId="424" builtinId="9" hidden="1"/>
    <cellStyle name="Followed Hyperlink" xfId="392" builtinId="9" hidden="1"/>
    <cellStyle name="Followed Hyperlink" xfId="362" builtinId="9" hidden="1"/>
    <cellStyle name="Followed Hyperlink" xfId="330" builtinId="9" hidden="1"/>
    <cellStyle name="Followed Hyperlink" xfId="298" builtinId="9" hidden="1"/>
    <cellStyle name="Followed Hyperlink" xfId="266" builtinId="9" hidden="1"/>
    <cellStyle name="Followed Hyperlink" xfId="234" builtinId="9" hidden="1"/>
    <cellStyle name="Followed Hyperlink" xfId="202" builtinId="9" hidden="1"/>
    <cellStyle name="Followed Hyperlink" xfId="168" builtinId="9" hidden="1"/>
    <cellStyle name="Followed Hyperlink" xfId="136" builtinId="9" hidden="1"/>
    <cellStyle name="Followed Hyperlink" xfId="104" builtinId="9" hidden="1"/>
    <cellStyle name="Followed Hyperlink" xfId="35" builtinId="9" hidden="1"/>
    <cellStyle name="Followed Hyperlink" xfId="57" builtinId="9" hidden="1"/>
    <cellStyle name="Followed Hyperlink" xfId="77" builtinId="9" hidden="1"/>
    <cellStyle name="Followed Hyperlink" xfId="31" builtinId="9" hidden="1"/>
    <cellStyle name="Followed Hyperlink" xfId="15" builtinId="9" hidden="1"/>
    <cellStyle name="Followed Hyperlink" xfId="11" builtinId="9" hidden="1"/>
    <cellStyle name="Followed Hyperlink" xfId="19" builtinId="9" hidden="1"/>
    <cellStyle name="Followed Hyperlink" xfId="71" builtinId="9" hidden="1"/>
    <cellStyle name="Followed Hyperlink" xfId="65" builtinId="9" hidden="1"/>
    <cellStyle name="Followed Hyperlink" xfId="43" builtinId="9" hidden="1"/>
    <cellStyle name="Followed Hyperlink" xfId="91" builtinId="9" hidden="1"/>
    <cellStyle name="Followed Hyperlink" xfId="124" builtinId="9" hidden="1"/>
    <cellStyle name="Followed Hyperlink" xfId="156" builtinId="9" hidden="1"/>
    <cellStyle name="Followed Hyperlink" xfId="188" builtinId="9" hidden="1"/>
    <cellStyle name="Followed Hyperlink" xfId="222" builtinId="9" hidden="1"/>
    <cellStyle name="Followed Hyperlink" xfId="254" builtinId="9" hidden="1"/>
    <cellStyle name="Followed Hyperlink" xfId="286" builtinId="9" hidden="1"/>
    <cellStyle name="Followed Hyperlink" xfId="318" builtinId="9" hidden="1"/>
    <cellStyle name="Followed Hyperlink" xfId="350" builtinId="9" hidden="1"/>
    <cellStyle name="Followed Hyperlink" xfId="380" builtinId="9" hidden="1"/>
    <cellStyle name="Followed Hyperlink" xfId="412" builtinId="9" hidden="1"/>
    <cellStyle name="Followed Hyperlink" xfId="444" builtinId="9" hidden="1"/>
    <cellStyle name="Followed Hyperlink" xfId="476" builtinId="9" hidden="1"/>
    <cellStyle name="Followed Hyperlink" xfId="508" builtinId="9" hidden="1"/>
    <cellStyle name="Followed Hyperlink" xfId="540" builtinId="9" hidden="1"/>
    <cellStyle name="Followed Hyperlink" xfId="575" builtinId="9" hidden="1"/>
    <cellStyle name="Followed Hyperlink" xfId="607" builtinId="9" hidden="1"/>
    <cellStyle name="Followed Hyperlink" xfId="639" builtinId="9" hidden="1"/>
    <cellStyle name="Followed Hyperlink" xfId="671" builtinId="9" hidden="1"/>
    <cellStyle name="Followed Hyperlink" xfId="703" builtinId="9" hidden="1"/>
    <cellStyle name="Followed Hyperlink" xfId="735" builtinId="9" hidden="1"/>
    <cellStyle name="Followed Hyperlink" xfId="765" builtinId="9" hidden="1"/>
    <cellStyle name="Followed Hyperlink" xfId="797" builtinId="9" hidden="1"/>
    <cellStyle name="Followed Hyperlink" xfId="829" builtinId="9" hidden="1"/>
    <cellStyle name="Followed Hyperlink" xfId="861" builtinId="9" hidden="1"/>
    <cellStyle name="Followed Hyperlink" xfId="893" builtinId="9" hidden="1"/>
    <cellStyle name="Followed Hyperlink" xfId="925" builtinId="9" hidden="1"/>
    <cellStyle name="Followed Hyperlink" xfId="959" builtinId="9" hidden="1"/>
    <cellStyle name="Followed Hyperlink" xfId="991" builtinId="9" hidden="1"/>
    <cellStyle name="Followed Hyperlink" xfId="1023" builtinId="9" hidden="1"/>
    <cellStyle name="Followed Hyperlink" xfId="1055" builtinId="9" hidden="1"/>
    <cellStyle name="Followed Hyperlink" xfId="1087" builtinId="9" hidden="1"/>
    <cellStyle name="Followed Hyperlink" xfId="1117" builtinId="9" hidden="1"/>
    <cellStyle name="Followed Hyperlink" xfId="1149" builtinId="9" hidden="1"/>
    <cellStyle name="Followed Hyperlink" xfId="1181" builtinId="9" hidden="1"/>
    <cellStyle name="Followed Hyperlink" xfId="1213" builtinId="9" hidden="1"/>
    <cellStyle name="Followed Hyperlink" xfId="1245" builtinId="9" hidden="1"/>
    <cellStyle name="Followed Hyperlink" xfId="1277" builtinId="9" hidden="1"/>
    <cellStyle name="Followed Hyperlink" xfId="1310" builtinId="9" hidden="1"/>
    <cellStyle name="Followed Hyperlink" xfId="1342" builtinId="9" hidden="1"/>
    <cellStyle name="Followed Hyperlink" xfId="1374" builtinId="9" hidden="1"/>
    <cellStyle name="Followed Hyperlink" xfId="1406" builtinId="9" hidden="1"/>
    <cellStyle name="Followed Hyperlink" xfId="1438" builtinId="9" hidden="1"/>
    <cellStyle name="Followed Hyperlink" xfId="1470" builtinId="9" hidden="1"/>
    <cellStyle name="Followed Hyperlink" xfId="1500" builtinId="9" hidden="1"/>
    <cellStyle name="Followed Hyperlink" xfId="1532" builtinId="9" hidden="1"/>
    <cellStyle name="Followed Hyperlink" xfId="1564" builtinId="9" hidden="1"/>
    <cellStyle name="Followed Hyperlink" xfId="1596" builtinId="9" hidden="1"/>
    <cellStyle name="Followed Hyperlink" xfId="1628" builtinId="9" hidden="1"/>
    <cellStyle name="Followed Hyperlink" xfId="1662" builtinId="9" hidden="1"/>
    <cellStyle name="Followed Hyperlink" xfId="1696" builtinId="9" hidden="1"/>
    <cellStyle name="Followed Hyperlink" xfId="1728" builtinId="9" hidden="1"/>
    <cellStyle name="Followed Hyperlink" xfId="1760" builtinId="9" hidden="1"/>
    <cellStyle name="Followed Hyperlink" xfId="1793" builtinId="9" hidden="1"/>
    <cellStyle name="Followed Hyperlink" xfId="1825" builtinId="9" hidden="1"/>
    <cellStyle name="Followed Hyperlink" xfId="1855" builtinId="9" hidden="1"/>
    <cellStyle name="Followed Hyperlink" xfId="1887" builtinId="9" hidden="1"/>
    <cellStyle name="Followed Hyperlink" xfId="1919" builtinId="9" hidden="1"/>
    <cellStyle name="Followed Hyperlink" xfId="1951" builtinId="9" hidden="1"/>
    <cellStyle name="Followed Hyperlink" xfId="1983" builtinId="9" hidden="1"/>
    <cellStyle name="Followed Hyperlink" xfId="2015" builtinId="9" hidden="1"/>
    <cellStyle name="Followed Hyperlink" xfId="2048" builtinId="9" hidden="1"/>
    <cellStyle name="Followed Hyperlink" xfId="2080" builtinId="9" hidden="1"/>
    <cellStyle name="Followed Hyperlink" xfId="2112" builtinId="9" hidden="1"/>
    <cellStyle name="Followed Hyperlink" xfId="2145" builtinId="9" hidden="1"/>
    <cellStyle name="Followed Hyperlink" xfId="2177" builtinId="9" hidden="1"/>
    <cellStyle name="Followed Hyperlink" xfId="2209" builtinId="9" hidden="1"/>
    <cellStyle name="Followed Hyperlink" xfId="2239" builtinId="9" hidden="1"/>
    <cellStyle name="Followed Hyperlink" xfId="2271" builtinId="9" hidden="1"/>
    <cellStyle name="Followed Hyperlink" xfId="2303" builtinId="9" hidden="1"/>
    <cellStyle name="Followed Hyperlink" xfId="2335" builtinId="9" hidden="1"/>
    <cellStyle name="Followed Hyperlink" xfId="2367" builtinId="9" hidden="1"/>
    <cellStyle name="Followed Hyperlink" xfId="2398" builtinId="9" hidden="1"/>
    <cellStyle name="Followed Hyperlink" xfId="2435" builtinId="9" hidden="1"/>
    <cellStyle name="Followed Hyperlink" xfId="2467" builtinId="9" hidden="1"/>
    <cellStyle name="Followed Hyperlink" xfId="2499" builtinId="9" hidden="1"/>
    <cellStyle name="Followed Hyperlink" xfId="2532" builtinId="9" hidden="1"/>
    <cellStyle name="Followed Hyperlink" xfId="2564" builtinId="9" hidden="1"/>
    <cellStyle name="Followed Hyperlink" xfId="2594" builtinId="9" hidden="1"/>
    <cellStyle name="Followed Hyperlink" xfId="2626" builtinId="9" hidden="1"/>
    <cellStyle name="Followed Hyperlink" xfId="2658" builtinId="9" hidden="1"/>
    <cellStyle name="Followed Hyperlink" xfId="2690" builtinId="9" hidden="1"/>
    <cellStyle name="Followed Hyperlink" xfId="2722" builtinId="9" hidden="1"/>
    <cellStyle name="Followed Hyperlink" xfId="2754" builtinId="9" hidden="1"/>
    <cellStyle name="Followed Hyperlink" xfId="2803" builtinId="9" hidden="1"/>
    <cellStyle name="Followed Hyperlink" xfId="2835" builtinId="9" hidden="1"/>
    <cellStyle name="Followed Hyperlink" xfId="2867" builtinId="9" hidden="1"/>
    <cellStyle name="Followed Hyperlink" xfId="2900" builtinId="9" hidden="1"/>
    <cellStyle name="Followed Hyperlink" xfId="2932" builtinId="9" hidden="1"/>
    <cellStyle name="Followed Hyperlink" xfId="2964" builtinId="9" hidden="1"/>
    <cellStyle name="Followed Hyperlink" xfId="2994" builtinId="9" hidden="1"/>
    <cellStyle name="Followed Hyperlink" xfId="3026" builtinId="9" hidden="1"/>
    <cellStyle name="Followed Hyperlink" xfId="3058" builtinId="9" hidden="1"/>
    <cellStyle name="Followed Hyperlink" xfId="3090" builtinId="9" hidden="1"/>
    <cellStyle name="Followed Hyperlink" xfId="3122" builtinId="9" hidden="1"/>
    <cellStyle name="Followed Hyperlink" xfId="3163" builtinId="9" hidden="1"/>
    <cellStyle name="Followed Hyperlink" xfId="3187" builtinId="9" hidden="1"/>
    <cellStyle name="Followed Hyperlink" xfId="3219" builtinId="9" hidden="1"/>
    <cellStyle name="Followed Hyperlink" xfId="3251" builtinId="9" hidden="1"/>
    <cellStyle name="Followed Hyperlink" xfId="3284" builtinId="9" hidden="1"/>
    <cellStyle name="Followed Hyperlink" xfId="3316" builtinId="9" hidden="1"/>
    <cellStyle name="Followed Hyperlink" xfId="3346" builtinId="9" hidden="1"/>
    <cellStyle name="Followed Hyperlink" xfId="3378" builtinId="9" hidden="1"/>
    <cellStyle name="Followed Hyperlink" xfId="3410" builtinId="9" hidden="1"/>
    <cellStyle name="Followed Hyperlink" xfId="3442" builtinId="9" hidden="1"/>
    <cellStyle name="Followed Hyperlink" xfId="3474" builtinId="9" hidden="1"/>
    <cellStyle name="Followed Hyperlink" xfId="3506" builtinId="9" hidden="1"/>
    <cellStyle name="Followed Hyperlink" xfId="3539" builtinId="9" hidden="1"/>
    <cellStyle name="Followed Hyperlink" xfId="3571" builtinId="9" hidden="1"/>
    <cellStyle name="Followed Hyperlink" xfId="3603" builtinId="9" hidden="1"/>
    <cellStyle name="Followed Hyperlink" xfId="3636" builtinId="9" hidden="1"/>
    <cellStyle name="Followed Hyperlink" xfId="3668" builtinId="9" hidden="1"/>
    <cellStyle name="Followed Hyperlink" xfId="3700" builtinId="9" hidden="1"/>
    <cellStyle name="Followed Hyperlink" xfId="3730" builtinId="9" hidden="1"/>
    <cellStyle name="Followed Hyperlink" xfId="3762" builtinId="9" hidden="1"/>
    <cellStyle name="Followed Hyperlink" xfId="3794" builtinId="9" hidden="1"/>
    <cellStyle name="Followed Hyperlink" xfId="3826" builtinId="9" hidden="1"/>
    <cellStyle name="Followed Hyperlink" xfId="3858" builtinId="9" hidden="1"/>
    <cellStyle name="Followed Hyperlink" xfId="3899" builtinId="9" hidden="1"/>
    <cellStyle name="Followed Hyperlink" xfId="3923" builtinId="9" hidden="1"/>
    <cellStyle name="Followed Hyperlink" xfId="3955" builtinId="9" hidden="1"/>
    <cellStyle name="Followed Hyperlink" xfId="3987" builtinId="9" hidden="1"/>
    <cellStyle name="Followed Hyperlink" xfId="4020" builtinId="9" hidden="1"/>
    <cellStyle name="Followed Hyperlink" xfId="4052" builtinId="9" hidden="1"/>
    <cellStyle name="Followed Hyperlink" xfId="4082" builtinId="9" hidden="1"/>
    <cellStyle name="Followed Hyperlink" xfId="4114" builtinId="9" hidden="1"/>
    <cellStyle name="Followed Hyperlink" xfId="4146" builtinId="9" hidden="1"/>
    <cellStyle name="Followed Hyperlink" xfId="4178" builtinId="9" hidden="1"/>
    <cellStyle name="Followed Hyperlink" xfId="4210" builtinId="9" hidden="1"/>
    <cellStyle name="Followed Hyperlink" xfId="4242" builtinId="9" hidden="1"/>
    <cellStyle name="Followed Hyperlink" xfId="4273" builtinId="9" hidden="1"/>
    <cellStyle name="Followed Hyperlink" xfId="4305" builtinId="9" hidden="1"/>
    <cellStyle name="Followed Hyperlink" xfId="4337" builtinId="9" hidden="1"/>
    <cellStyle name="Followed Hyperlink" xfId="4370" builtinId="9" hidden="1"/>
    <cellStyle name="Followed Hyperlink" xfId="4402" builtinId="9" hidden="1"/>
    <cellStyle name="Followed Hyperlink" xfId="4434" builtinId="9" hidden="1"/>
    <cellStyle name="Followed Hyperlink" xfId="4464" builtinId="9" hidden="1"/>
    <cellStyle name="Followed Hyperlink" xfId="4496" builtinId="9" hidden="1"/>
    <cellStyle name="Followed Hyperlink" xfId="4528" builtinId="9" hidden="1"/>
    <cellStyle name="Followed Hyperlink" xfId="4560" builtinId="9" hidden="1"/>
    <cellStyle name="Followed Hyperlink" xfId="4592" builtinId="9" hidden="1"/>
    <cellStyle name="Followed Hyperlink" xfId="4631" builtinId="9" hidden="1"/>
    <cellStyle name="Followed Hyperlink" xfId="4659" builtinId="9" hidden="1"/>
    <cellStyle name="Followed Hyperlink" xfId="4691" builtinId="9" hidden="1"/>
    <cellStyle name="Followed Hyperlink" xfId="4723" builtinId="9" hidden="1"/>
    <cellStyle name="Followed Hyperlink" xfId="4756" builtinId="9" hidden="1"/>
    <cellStyle name="Followed Hyperlink" xfId="4788" builtinId="9" hidden="1"/>
    <cellStyle name="Followed Hyperlink" xfId="4818" builtinId="9" hidden="1"/>
    <cellStyle name="Followed Hyperlink" xfId="4850" builtinId="9" hidden="1"/>
    <cellStyle name="Followed Hyperlink" xfId="4882" builtinId="9" hidden="1"/>
    <cellStyle name="Followed Hyperlink" xfId="4914" builtinId="9" hidden="1"/>
    <cellStyle name="Followed Hyperlink" xfId="4946" builtinId="9" hidden="1"/>
    <cellStyle name="Followed Hyperlink" xfId="4978" builtinId="9" hidden="1"/>
    <cellStyle name="Followed Hyperlink" xfId="5010" builtinId="9" hidden="1"/>
    <cellStyle name="Followed Hyperlink" xfId="5042" builtinId="9" hidden="1"/>
    <cellStyle name="Followed Hyperlink" xfId="5074" builtinId="9" hidden="1"/>
    <cellStyle name="Followed Hyperlink" xfId="5107" builtinId="9" hidden="1"/>
    <cellStyle name="Followed Hyperlink" xfId="5139" builtinId="9" hidden="1"/>
    <cellStyle name="Followed Hyperlink" xfId="5171" builtinId="9" hidden="1"/>
    <cellStyle name="Followed Hyperlink" xfId="5201" builtinId="9" hidden="1"/>
    <cellStyle name="Followed Hyperlink" xfId="5233" builtinId="9" hidden="1"/>
    <cellStyle name="Followed Hyperlink" xfId="5265" builtinId="9" hidden="1"/>
    <cellStyle name="Followed Hyperlink" xfId="5297" builtinId="9" hidden="1"/>
    <cellStyle name="Followed Hyperlink" xfId="5329" builtinId="9" hidden="1"/>
    <cellStyle name="Followed Hyperlink" xfId="5369" builtinId="9" hidden="1"/>
    <cellStyle name="Followed Hyperlink" xfId="5395" builtinId="9" hidden="1"/>
    <cellStyle name="Followed Hyperlink" xfId="5427" builtinId="9" hidden="1"/>
    <cellStyle name="Followed Hyperlink" xfId="5459" builtinId="9" hidden="1"/>
    <cellStyle name="Followed Hyperlink" xfId="5492" builtinId="9" hidden="1"/>
    <cellStyle name="Followed Hyperlink" xfId="5524" builtinId="9" hidden="1"/>
    <cellStyle name="Followed Hyperlink" xfId="5554" builtinId="9" hidden="1"/>
    <cellStyle name="Followed Hyperlink" xfId="5586" builtinId="9" hidden="1"/>
    <cellStyle name="Followed Hyperlink" xfId="5618" builtinId="9" hidden="1"/>
    <cellStyle name="Followed Hyperlink" xfId="5650" builtinId="9" hidden="1"/>
    <cellStyle name="Followed Hyperlink" xfId="5682" builtinId="9" hidden="1"/>
    <cellStyle name="Followed Hyperlink" xfId="5714" builtinId="9" hidden="1"/>
    <cellStyle name="Followed Hyperlink" xfId="5745" builtinId="9" hidden="1"/>
    <cellStyle name="Followed Hyperlink" xfId="5777" builtinId="9" hidden="1"/>
    <cellStyle name="Followed Hyperlink" xfId="5809" builtinId="9" hidden="1"/>
    <cellStyle name="Followed Hyperlink" xfId="5842" builtinId="9" hidden="1"/>
    <cellStyle name="Followed Hyperlink" xfId="5874" builtinId="9" hidden="1"/>
    <cellStyle name="Followed Hyperlink" xfId="5906" builtinId="9" hidden="1"/>
    <cellStyle name="Followed Hyperlink" xfId="5936" builtinId="9" hidden="1"/>
    <cellStyle name="Followed Hyperlink" xfId="5968" builtinId="9" hidden="1"/>
    <cellStyle name="Followed Hyperlink" xfId="6000" builtinId="9" hidden="1"/>
    <cellStyle name="Followed Hyperlink" xfId="6032" builtinId="9" hidden="1"/>
    <cellStyle name="Followed Hyperlink" xfId="6064" builtinId="9" hidden="1"/>
    <cellStyle name="Followed Hyperlink" xfId="6102" builtinId="9" hidden="1"/>
    <cellStyle name="Followed Hyperlink" xfId="6126" builtinId="9" hidden="1"/>
    <cellStyle name="Followed Hyperlink" xfId="6158" builtinId="9" hidden="1"/>
    <cellStyle name="Followed Hyperlink" xfId="6190" builtinId="9" hidden="1"/>
    <cellStyle name="Followed Hyperlink" xfId="6222" builtinId="9" hidden="1"/>
    <cellStyle name="Followed Hyperlink" xfId="6254" builtinId="9" hidden="1"/>
    <cellStyle name="Followed Hyperlink" xfId="6284" builtinId="9" hidden="1"/>
    <cellStyle name="Followed Hyperlink" xfId="6316" builtinId="9" hidden="1"/>
    <cellStyle name="Followed Hyperlink" xfId="6348" builtinId="9" hidden="1"/>
    <cellStyle name="Followed Hyperlink" xfId="6380" builtinId="9" hidden="1"/>
    <cellStyle name="Followed Hyperlink" xfId="6412" builtinId="9" hidden="1"/>
    <cellStyle name="Followed Hyperlink" xfId="6444" builtinId="9" hidden="1"/>
    <cellStyle name="Followed Hyperlink" xfId="6476" builtinId="9" hidden="1"/>
    <cellStyle name="Followed Hyperlink" xfId="6513" builtinId="9" hidden="1"/>
    <cellStyle name="Followed Hyperlink" xfId="6545" builtinId="9" hidden="1"/>
    <cellStyle name="Followed Hyperlink" xfId="6577" builtinId="9" hidden="1"/>
    <cellStyle name="Followed Hyperlink" xfId="6609" builtinId="9" hidden="1"/>
    <cellStyle name="Followed Hyperlink" xfId="6635" builtinId="9" hidden="1"/>
    <cellStyle name="Followed Hyperlink" xfId="6603" builtinId="9" hidden="1"/>
    <cellStyle name="Followed Hyperlink" xfId="6571" builtinId="9" hidden="1"/>
    <cellStyle name="Followed Hyperlink" xfId="6539" builtinId="9" hidden="1"/>
    <cellStyle name="Followed Hyperlink" xfId="6507" builtinId="9" hidden="1"/>
    <cellStyle name="Followed Hyperlink" xfId="6470" builtinId="9" hidden="1"/>
    <cellStyle name="Followed Hyperlink" xfId="6438" builtinId="9" hidden="1"/>
    <cellStyle name="Followed Hyperlink" xfId="6406" builtinId="9" hidden="1"/>
    <cellStyle name="Followed Hyperlink" xfId="6374" builtinId="9" hidden="1"/>
    <cellStyle name="Followed Hyperlink" xfId="6342" builtinId="9" hidden="1"/>
    <cellStyle name="Followed Hyperlink" xfId="6310" builtinId="9" hidden="1"/>
    <cellStyle name="Followed Hyperlink" xfId="6278" builtinId="9" hidden="1"/>
    <cellStyle name="Followed Hyperlink" xfId="6248" builtinId="9" hidden="1"/>
    <cellStyle name="Followed Hyperlink" xfId="6216" builtinId="9" hidden="1"/>
    <cellStyle name="Followed Hyperlink" xfId="6184" builtinId="9" hidden="1"/>
    <cellStyle name="Followed Hyperlink" xfId="6152" builtinId="9" hidden="1"/>
    <cellStyle name="Followed Hyperlink" xfId="6120" builtinId="9" hidden="1"/>
    <cellStyle name="Followed Hyperlink" xfId="6090" builtinId="9" hidden="1"/>
    <cellStyle name="Followed Hyperlink" xfId="6058" builtinId="9" hidden="1"/>
    <cellStyle name="Followed Hyperlink" xfId="6026" builtinId="9" hidden="1"/>
    <cellStyle name="Followed Hyperlink" xfId="5994" builtinId="9" hidden="1"/>
    <cellStyle name="Followed Hyperlink" xfId="5962" builtinId="9" hidden="1"/>
    <cellStyle name="Followed Hyperlink" xfId="5930" builtinId="9" hidden="1"/>
    <cellStyle name="Followed Hyperlink" xfId="5900" builtinId="9" hidden="1"/>
    <cellStyle name="Followed Hyperlink" xfId="5868" builtinId="9" hidden="1"/>
    <cellStyle name="Followed Hyperlink" xfId="5836" builtinId="9" hidden="1"/>
    <cellStyle name="Followed Hyperlink" xfId="5803" builtinId="9" hidden="1"/>
    <cellStyle name="Followed Hyperlink" xfId="5771" builtinId="9" hidden="1"/>
    <cellStyle name="Followed Hyperlink" xfId="5731" builtinId="9" hidden="1"/>
    <cellStyle name="Followed Hyperlink" xfId="5708" builtinId="9" hidden="1"/>
    <cellStyle name="Followed Hyperlink" xfId="5676" builtinId="9" hidden="1"/>
    <cellStyle name="Followed Hyperlink" xfId="5644" builtinId="9" hidden="1"/>
    <cellStyle name="Followed Hyperlink" xfId="5612" builtinId="9" hidden="1"/>
    <cellStyle name="Followed Hyperlink" xfId="5580" builtinId="9" hidden="1"/>
    <cellStyle name="Followed Hyperlink" xfId="5548" builtinId="9" hidden="1"/>
    <cellStyle name="Followed Hyperlink" xfId="5518" builtinId="9" hidden="1"/>
    <cellStyle name="Followed Hyperlink" xfId="5486" builtinId="9" hidden="1"/>
    <cellStyle name="Followed Hyperlink" xfId="5453" builtinId="9" hidden="1"/>
    <cellStyle name="Followed Hyperlink" xfId="5421" builtinId="9" hidden="1"/>
    <cellStyle name="Followed Hyperlink" xfId="5389" builtinId="9" hidden="1"/>
    <cellStyle name="Followed Hyperlink" xfId="5355" builtinId="9" hidden="1"/>
    <cellStyle name="Followed Hyperlink" xfId="5323" builtinId="9" hidden="1"/>
    <cellStyle name="Followed Hyperlink" xfId="5291" builtinId="9" hidden="1"/>
    <cellStyle name="Followed Hyperlink" xfId="5259" builtinId="9" hidden="1"/>
    <cellStyle name="Followed Hyperlink" xfId="5227" builtinId="9" hidden="1"/>
    <cellStyle name="Followed Hyperlink" xfId="5195" builtinId="9" hidden="1"/>
    <cellStyle name="Followed Hyperlink" xfId="5165" builtinId="9" hidden="1"/>
    <cellStyle name="Followed Hyperlink" xfId="5133" builtinId="9" hidden="1"/>
    <cellStyle name="Followed Hyperlink" xfId="5101" builtinId="9" hidden="1"/>
    <cellStyle name="Followed Hyperlink" xfId="5068" builtinId="9" hidden="1"/>
    <cellStyle name="Followed Hyperlink" xfId="5036" builtinId="9" hidden="1"/>
    <cellStyle name="Followed Hyperlink" xfId="4995" builtinId="9" hidden="1"/>
    <cellStyle name="Followed Hyperlink" xfId="4972" builtinId="9" hidden="1"/>
    <cellStyle name="Followed Hyperlink" xfId="4940" builtinId="9" hidden="1"/>
    <cellStyle name="Followed Hyperlink" xfId="4908" builtinId="9" hidden="1"/>
    <cellStyle name="Followed Hyperlink" xfId="4876" builtinId="9" hidden="1"/>
    <cellStyle name="Followed Hyperlink" xfId="4844" builtinId="9" hidden="1"/>
    <cellStyle name="Followed Hyperlink" xfId="4812" builtinId="9" hidden="1"/>
    <cellStyle name="Followed Hyperlink" xfId="4782" builtinId="9" hidden="1"/>
    <cellStyle name="Followed Hyperlink" xfId="4750" builtinId="9" hidden="1"/>
    <cellStyle name="Followed Hyperlink" xfId="4717" builtinId="9" hidden="1"/>
    <cellStyle name="Followed Hyperlink" xfId="4685" builtinId="9" hidden="1"/>
    <cellStyle name="Followed Hyperlink" xfId="4653" builtinId="9" hidden="1"/>
    <cellStyle name="Followed Hyperlink" xfId="4618" builtinId="9" hidden="1"/>
    <cellStyle name="Followed Hyperlink" xfId="4586" builtinId="9" hidden="1"/>
    <cellStyle name="Followed Hyperlink" xfId="4554" builtinId="9" hidden="1"/>
    <cellStyle name="Followed Hyperlink" xfId="4522" builtinId="9" hidden="1"/>
    <cellStyle name="Followed Hyperlink" xfId="4490" builtinId="9" hidden="1"/>
    <cellStyle name="Followed Hyperlink" xfId="4458" builtinId="9" hidden="1"/>
    <cellStyle name="Followed Hyperlink" xfId="4428" builtinId="9" hidden="1"/>
    <cellStyle name="Followed Hyperlink" xfId="4396" builtinId="9" hidden="1"/>
    <cellStyle name="Followed Hyperlink" xfId="4364" builtinId="9" hidden="1"/>
    <cellStyle name="Followed Hyperlink" xfId="4331" builtinId="9" hidden="1"/>
    <cellStyle name="Followed Hyperlink" xfId="4299" builtinId="9" hidden="1"/>
    <cellStyle name="Followed Hyperlink" xfId="4259" builtinId="9" hidden="1"/>
    <cellStyle name="Followed Hyperlink" xfId="4236" builtinId="9" hidden="1"/>
    <cellStyle name="Followed Hyperlink" xfId="4204" builtinId="9" hidden="1"/>
    <cellStyle name="Followed Hyperlink" xfId="4172" builtinId="9" hidden="1"/>
    <cellStyle name="Followed Hyperlink" xfId="4140" builtinId="9" hidden="1"/>
    <cellStyle name="Followed Hyperlink" xfId="4108" builtinId="9" hidden="1"/>
    <cellStyle name="Followed Hyperlink" xfId="4076" builtinId="9" hidden="1"/>
    <cellStyle name="Followed Hyperlink" xfId="4046" builtinId="9" hidden="1"/>
    <cellStyle name="Followed Hyperlink" xfId="4014" builtinId="9" hidden="1"/>
    <cellStyle name="Followed Hyperlink" xfId="3981" builtinId="9" hidden="1"/>
    <cellStyle name="Followed Hyperlink" xfId="3949" builtinId="9" hidden="1"/>
    <cellStyle name="Followed Hyperlink" xfId="3917" builtinId="9" hidden="1"/>
    <cellStyle name="Followed Hyperlink" xfId="3884" builtinId="9" hidden="1"/>
    <cellStyle name="Followed Hyperlink" xfId="3852" builtinId="9" hidden="1"/>
    <cellStyle name="Followed Hyperlink" xfId="3820" builtinId="9" hidden="1"/>
    <cellStyle name="Followed Hyperlink" xfId="3788" builtinId="9" hidden="1"/>
    <cellStyle name="Followed Hyperlink" xfId="3756" builtinId="9" hidden="1"/>
    <cellStyle name="Followed Hyperlink" xfId="3724" builtinId="9" hidden="1"/>
    <cellStyle name="Followed Hyperlink" xfId="3694" builtinId="9" hidden="1"/>
    <cellStyle name="Followed Hyperlink" xfId="3662" builtinId="9" hidden="1"/>
    <cellStyle name="Followed Hyperlink" xfId="3630" builtinId="9" hidden="1"/>
    <cellStyle name="Followed Hyperlink" xfId="3597" builtinId="9" hidden="1"/>
    <cellStyle name="Followed Hyperlink" xfId="3565" builtinId="9" hidden="1"/>
    <cellStyle name="Followed Hyperlink" xfId="3523" builtinId="9" hidden="1"/>
    <cellStyle name="Followed Hyperlink" xfId="3500" builtinId="9" hidden="1"/>
    <cellStyle name="Followed Hyperlink" xfId="3468" builtinId="9" hidden="1"/>
    <cellStyle name="Followed Hyperlink" xfId="3436" builtinId="9" hidden="1"/>
    <cellStyle name="Followed Hyperlink" xfId="3404" builtinId="9" hidden="1"/>
    <cellStyle name="Followed Hyperlink" xfId="3372" builtinId="9" hidden="1"/>
    <cellStyle name="Followed Hyperlink" xfId="3340" builtinId="9" hidden="1"/>
    <cellStyle name="Followed Hyperlink" xfId="3310" builtinId="9" hidden="1"/>
    <cellStyle name="Followed Hyperlink" xfId="3278" builtinId="9" hidden="1"/>
    <cellStyle name="Followed Hyperlink" xfId="3245" builtinId="9" hidden="1"/>
    <cellStyle name="Followed Hyperlink" xfId="3213" builtinId="9" hidden="1"/>
    <cellStyle name="Followed Hyperlink" xfId="3181" builtinId="9" hidden="1"/>
    <cellStyle name="Followed Hyperlink" xfId="3148" builtinId="9" hidden="1"/>
    <cellStyle name="Followed Hyperlink" xfId="3116" builtinId="9" hidden="1"/>
    <cellStyle name="Followed Hyperlink" xfId="3084" builtinId="9" hidden="1"/>
    <cellStyle name="Followed Hyperlink" xfId="3052" builtinId="9" hidden="1"/>
    <cellStyle name="Followed Hyperlink" xfId="3020" builtinId="9" hidden="1"/>
    <cellStyle name="Followed Hyperlink" xfId="2988" builtinId="9" hidden="1"/>
    <cellStyle name="Followed Hyperlink" xfId="2958" builtinId="9" hidden="1"/>
    <cellStyle name="Followed Hyperlink" xfId="2926" builtinId="9" hidden="1"/>
    <cellStyle name="Followed Hyperlink" xfId="2894" builtinId="9" hidden="1"/>
    <cellStyle name="Followed Hyperlink" xfId="2861" builtinId="9" hidden="1"/>
    <cellStyle name="Followed Hyperlink" xfId="2829" builtinId="9" hidden="1"/>
    <cellStyle name="Followed Hyperlink" xfId="2797" builtinId="9" hidden="1"/>
    <cellStyle name="Followed Hyperlink" xfId="2748" builtinId="9" hidden="1"/>
    <cellStyle name="Followed Hyperlink" xfId="2716" builtinId="9" hidden="1"/>
    <cellStyle name="Followed Hyperlink" xfId="2684" builtinId="9" hidden="1"/>
    <cellStyle name="Followed Hyperlink" xfId="2652" builtinId="9" hidden="1"/>
    <cellStyle name="Followed Hyperlink" xfId="2620" builtinId="9" hidden="1"/>
    <cellStyle name="Followed Hyperlink" xfId="2588" builtinId="9" hidden="1"/>
    <cellStyle name="Followed Hyperlink" xfId="2558" builtinId="9" hidden="1"/>
    <cellStyle name="Followed Hyperlink" xfId="2526" builtinId="9" hidden="1"/>
    <cellStyle name="Followed Hyperlink" xfId="2493" builtinId="9" hidden="1"/>
    <cellStyle name="Followed Hyperlink" xfId="2461" builtinId="9" hidden="1"/>
    <cellStyle name="Followed Hyperlink" xfId="2429" builtinId="9" hidden="1"/>
    <cellStyle name="Followed Hyperlink" xfId="2393" builtinId="9" hidden="1"/>
    <cellStyle name="Followed Hyperlink" xfId="2361" builtinId="9" hidden="1"/>
    <cellStyle name="Followed Hyperlink" xfId="2329" builtinId="9" hidden="1"/>
    <cellStyle name="Followed Hyperlink" xfId="2297" builtinId="9" hidden="1"/>
    <cellStyle name="Followed Hyperlink" xfId="2265" builtinId="9" hidden="1"/>
    <cellStyle name="Followed Hyperlink" xfId="2233" builtinId="9" hidden="1"/>
    <cellStyle name="Followed Hyperlink" xfId="2203" builtinId="9" hidden="1"/>
    <cellStyle name="Followed Hyperlink" xfId="2171" builtinId="9" hidden="1"/>
    <cellStyle name="Followed Hyperlink" xfId="2139" builtinId="9" hidden="1"/>
    <cellStyle name="Followed Hyperlink" xfId="2106" builtinId="9" hidden="1"/>
    <cellStyle name="Followed Hyperlink" xfId="2074" builtinId="9" hidden="1"/>
    <cellStyle name="Followed Hyperlink" xfId="2042" builtinId="9" hidden="1"/>
    <cellStyle name="Followed Hyperlink" xfId="2009" builtinId="9" hidden="1"/>
    <cellStyle name="Followed Hyperlink" xfId="1977" builtinId="9" hidden="1"/>
    <cellStyle name="Followed Hyperlink" xfId="1945" builtinId="9" hidden="1"/>
    <cellStyle name="Followed Hyperlink" xfId="1913" builtinId="9" hidden="1"/>
    <cellStyle name="Followed Hyperlink" xfId="1881" builtinId="9" hidden="1"/>
    <cellStyle name="Followed Hyperlink" xfId="1849" builtinId="9" hidden="1"/>
    <cellStyle name="Followed Hyperlink" xfId="1819" builtinId="9" hidden="1"/>
    <cellStyle name="Followed Hyperlink" xfId="1787" builtinId="9" hidden="1"/>
    <cellStyle name="Followed Hyperlink" xfId="1754" builtinId="9" hidden="1"/>
    <cellStyle name="Followed Hyperlink" xfId="1722" builtinId="9" hidden="1"/>
    <cellStyle name="Followed Hyperlink" xfId="1690" builtinId="9" hidden="1"/>
    <cellStyle name="Followed Hyperlink" xfId="1654" builtinId="9" hidden="1"/>
    <cellStyle name="Followed Hyperlink" xfId="1622" builtinId="9" hidden="1"/>
    <cellStyle name="Followed Hyperlink" xfId="1590" builtinId="9" hidden="1"/>
    <cellStyle name="Followed Hyperlink" xfId="1558" builtinId="9" hidden="1"/>
    <cellStyle name="Followed Hyperlink" xfId="1526" builtinId="9" hidden="1"/>
    <cellStyle name="Followed Hyperlink" xfId="1494" builtinId="9" hidden="1"/>
    <cellStyle name="Followed Hyperlink" xfId="1464" builtinId="9" hidden="1"/>
    <cellStyle name="Followed Hyperlink" xfId="1432" builtinId="9" hidden="1"/>
    <cellStyle name="Followed Hyperlink" xfId="1400" builtinId="9" hidden="1"/>
    <cellStyle name="Followed Hyperlink" xfId="1368" builtinId="9" hidden="1"/>
    <cellStyle name="Followed Hyperlink" xfId="1336" builtinId="9" hidden="1"/>
    <cellStyle name="Followed Hyperlink" xfId="1304" builtinId="9" hidden="1"/>
    <cellStyle name="Followed Hyperlink" xfId="1271" builtinId="9" hidden="1"/>
    <cellStyle name="Followed Hyperlink" xfId="1239" builtinId="9" hidden="1"/>
    <cellStyle name="Followed Hyperlink" xfId="1207" builtinId="9" hidden="1"/>
    <cellStyle name="Followed Hyperlink" xfId="1175" builtinId="9" hidden="1"/>
    <cellStyle name="Followed Hyperlink" xfId="1143" builtinId="9" hidden="1"/>
    <cellStyle name="Followed Hyperlink" xfId="1111" builtinId="9" hidden="1"/>
    <cellStyle name="Followed Hyperlink" xfId="1081" builtinId="9" hidden="1"/>
    <cellStyle name="Followed Hyperlink" xfId="1049" builtinId="9" hidden="1"/>
    <cellStyle name="Followed Hyperlink" xfId="1017" builtinId="9" hidden="1"/>
    <cellStyle name="Followed Hyperlink" xfId="985" builtinId="9" hidden="1"/>
    <cellStyle name="Followed Hyperlink" xfId="953" builtinId="9" hidden="1"/>
    <cellStyle name="Followed Hyperlink" xfId="919" builtinId="9" hidden="1"/>
    <cellStyle name="Followed Hyperlink" xfId="887" builtinId="9" hidden="1"/>
    <cellStyle name="Followed Hyperlink" xfId="855" builtinId="9" hidden="1"/>
    <cellStyle name="Followed Hyperlink" xfId="823" builtinId="9" hidden="1"/>
    <cellStyle name="Followed Hyperlink" xfId="791" builtinId="9" hidden="1"/>
    <cellStyle name="Followed Hyperlink" xfId="759" builtinId="9" hidden="1"/>
    <cellStyle name="Followed Hyperlink" xfId="729" builtinId="9" hidden="1"/>
    <cellStyle name="Followed Hyperlink" xfId="697" builtinId="9" hidden="1"/>
    <cellStyle name="Followed Hyperlink" xfId="665" builtinId="9" hidden="1"/>
    <cellStyle name="Followed Hyperlink" xfId="633" builtinId="9" hidden="1"/>
    <cellStyle name="Followed Hyperlink" xfId="601" builtinId="9" hidden="1"/>
    <cellStyle name="Followed Hyperlink" xfId="569" builtinId="9" hidden="1"/>
    <cellStyle name="Followed Hyperlink" xfId="534" builtinId="9" hidden="1"/>
    <cellStyle name="Followed Hyperlink" xfId="502" builtinId="9" hidden="1"/>
    <cellStyle name="Followed Hyperlink" xfId="470" builtinId="9" hidden="1"/>
    <cellStyle name="Followed Hyperlink" xfId="438" builtinId="9" hidden="1"/>
    <cellStyle name="Followed Hyperlink" xfId="406" builtinId="9" hidden="1"/>
    <cellStyle name="Followed Hyperlink" xfId="374" builtinId="9" hidden="1"/>
    <cellStyle name="Followed Hyperlink" xfId="344" builtinId="9" hidden="1"/>
    <cellStyle name="Followed Hyperlink" xfId="312" builtinId="9" hidden="1"/>
    <cellStyle name="Followed Hyperlink" xfId="280" builtinId="9" hidden="1"/>
    <cellStyle name="Followed Hyperlink" xfId="248" builtinId="9" hidden="1"/>
    <cellStyle name="Followed Hyperlink" xfId="154" builtinId="9" hidden="1"/>
    <cellStyle name="Followed Hyperlink" xfId="178" builtinId="9" hidden="1"/>
    <cellStyle name="Followed Hyperlink" xfId="200" builtinId="9" hidden="1"/>
    <cellStyle name="Followed Hyperlink" xfId="220" builtinId="9" hidden="1"/>
    <cellStyle name="Followed Hyperlink" xfId="244" builtinId="9" hidden="1"/>
    <cellStyle name="Followed Hyperlink" xfId="192" builtinId="9" hidden="1"/>
    <cellStyle name="Followed Hyperlink" xfId="106" builtinId="9" hidden="1"/>
    <cellStyle name="Followed Hyperlink" xfId="126" builtinId="9" hidden="1"/>
    <cellStyle name="Followed Hyperlink" xfId="93" builtinId="9" hidden="1"/>
    <cellStyle name="Followed Hyperlink" xfId="85" builtinId="9" hidden="1"/>
    <cellStyle name="Followed Hyperlink" xfId="6643" builtinId="9" hidden="1"/>
    <cellStyle name="Followed Hyperlink" xfId="89" builtinId="9" hidden="1"/>
    <cellStyle name="Followed Hyperlink" xfId="110" builtinId="9" hidden="1"/>
    <cellStyle name="Followed Hyperlink" xfId="122" builtinId="9" hidden="1"/>
    <cellStyle name="Followed Hyperlink" xfId="142" builtinId="9" hidden="1"/>
    <cellStyle name="Followed Hyperlink" xfId="208" builtinId="9" hidden="1"/>
    <cellStyle name="Followed Hyperlink" xfId="236" builtinId="9" hidden="1"/>
    <cellStyle name="Followed Hyperlink" xfId="216" builtinId="9" hidden="1"/>
    <cellStyle name="Followed Hyperlink" xfId="196" builtinId="9" hidden="1"/>
    <cellStyle name="Followed Hyperlink" xfId="170" builtinId="9" hidden="1"/>
    <cellStyle name="Followed Hyperlink" xfId="150" builtinId="9" hidden="1"/>
    <cellStyle name="Followed Hyperlink" xfId="256" builtinId="9" hidden="1"/>
    <cellStyle name="Followed Hyperlink" xfId="288" builtinId="9" hidden="1"/>
    <cellStyle name="Followed Hyperlink" xfId="320" builtinId="9" hidden="1"/>
    <cellStyle name="Followed Hyperlink" xfId="352" builtinId="9" hidden="1"/>
    <cellStyle name="Followed Hyperlink" xfId="382" builtinId="9" hidden="1"/>
    <cellStyle name="Followed Hyperlink" xfId="414" builtinId="9" hidden="1"/>
    <cellStyle name="Followed Hyperlink" xfId="446" builtinId="9" hidden="1"/>
    <cellStyle name="Followed Hyperlink" xfId="478" builtinId="9" hidden="1"/>
    <cellStyle name="Followed Hyperlink" xfId="510" builtinId="9" hidden="1"/>
    <cellStyle name="Followed Hyperlink" xfId="542" builtinId="9" hidden="1"/>
    <cellStyle name="Followed Hyperlink" xfId="577" builtinId="9" hidden="1"/>
    <cellStyle name="Followed Hyperlink" xfId="609" builtinId="9" hidden="1"/>
    <cellStyle name="Followed Hyperlink" xfId="641" builtinId="9" hidden="1"/>
    <cellStyle name="Followed Hyperlink" xfId="673" builtinId="9" hidden="1"/>
    <cellStyle name="Followed Hyperlink" xfId="705" builtinId="9" hidden="1"/>
    <cellStyle name="Followed Hyperlink" xfId="737" builtinId="9" hidden="1"/>
    <cellStyle name="Followed Hyperlink" xfId="767" builtinId="9" hidden="1"/>
    <cellStyle name="Followed Hyperlink" xfId="799" builtinId="9" hidden="1"/>
    <cellStyle name="Followed Hyperlink" xfId="831" builtinId="9" hidden="1"/>
    <cellStyle name="Followed Hyperlink" xfId="863" builtinId="9" hidden="1"/>
    <cellStyle name="Followed Hyperlink" xfId="895" builtinId="9" hidden="1"/>
    <cellStyle name="Followed Hyperlink" xfId="929" builtinId="9" hidden="1"/>
    <cellStyle name="Followed Hyperlink" xfId="961" builtinId="9" hidden="1"/>
    <cellStyle name="Followed Hyperlink" xfId="993" builtinId="9" hidden="1"/>
    <cellStyle name="Followed Hyperlink" xfId="1025" builtinId="9" hidden="1"/>
    <cellStyle name="Followed Hyperlink" xfId="1057" builtinId="9" hidden="1"/>
    <cellStyle name="Followed Hyperlink" xfId="1089" builtinId="9" hidden="1"/>
    <cellStyle name="Followed Hyperlink" xfId="1119" builtinId="9" hidden="1"/>
    <cellStyle name="Followed Hyperlink" xfId="1151" builtinId="9" hidden="1"/>
    <cellStyle name="Followed Hyperlink" xfId="1183" builtinId="9" hidden="1"/>
    <cellStyle name="Followed Hyperlink" xfId="1215" builtinId="9" hidden="1"/>
    <cellStyle name="Followed Hyperlink" xfId="1247" builtinId="9" hidden="1"/>
    <cellStyle name="Followed Hyperlink" xfId="1279" builtinId="9" hidden="1"/>
    <cellStyle name="Followed Hyperlink" xfId="1312" builtinId="9" hidden="1"/>
    <cellStyle name="Followed Hyperlink" xfId="1344" builtinId="9" hidden="1"/>
    <cellStyle name="Followed Hyperlink" xfId="1376" builtinId="9" hidden="1"/>
    <cellStyle name="Followed Hyperlink" xfId="1408" builtinId="9" hidden="1"/>
    <cellStyle name="Followed Hyperlink" xfId="1440" builtinId="9" hidden="1"/>
    <cellStyle name="Followed Hyperlink" xfId="1472" builtinId="9" hidden="1"/>
    <cellStyle name="Followed Hyperlink" xfId="1502" builtinId="9" hidden="1"/>
    <cellStyle name="Followed Hyperlink" xfId="1534" builtinId="9" hidden="1"/>
    <cellStyle name="Followed Hyperlink" xfId="1566" builtinId="9" hidden="1"/>
    <cellStyle name="Followed Hyperlink" xfId="1598" builtinId="9" hidden="1"/>
    <cellStyle name="Followed Hyperlink" xfId="1630" builtinId="9" hidden="1"/>
    <cellStyle name="Followed Hyperlink" xfId="1666" builtinId="9" hidden="1"/>
    <cellStyle name="Followed Hyperlink" xfId="1698" builtinId="9" hidden="1"/>
    <cellStyle name="Followed Hyperlink" xfId="1730" builtinId="9" hidden="1"/>
    <cellStyle name="Followed Hyperlink" xfId="1763" builtinId="9" hidden="1"/>
    <cellStyle name="Followed Hyperlink" xfId="1795" builtinId="9" hidden="1"/>
    <cellStyle name="Followed Hyperlink" xfId="1827" builtinId="9" hidden="1"/>
    <cellStyle name="Followed Hyperlink" xfId="1857" builtinId="9" hidden="1"/>
    <cellStyle name="Followed Hyperlink" xfId="1889" builtinId="9" hidden="1"/>
    <cellStyle name="Followed Hyperlink" xfId="1921" builtinId="9" hidden="1"/>
    <cellStyle name="Followed Hyperlink" xfId="1953" builtinId="9" hidden="1"/>
    <cellStyle name="Followed Hyperlink" xfId="1985" builtinId="9" hidden="1"/>
    <cellStyle name="Followed Hyperlink" xfId="2017" builtinId="9" hidden="1"/>
    <cellStyle name="Followed Hyperlink" xfId="2050" builtinId="9" hidden="1"/>
    <cellStyle name="Followed Hyperlink" xfId="2082" builtinId="9" hidden="1"/>
    <cellStyle name="Followed Hyperlink" xfId="2114" builtinId="9" hidden="1"/>
    <cellStyle name="Followed Hyperlink" xfId="2147" builtinId="9" hidden="1"/>
    <cellStyle name="Followed Hyperlink" xfId="2179" builtinId="9" hidden="1"/>
    <cellStyle name="Followed Hyperlink" xfId="2211" builtinId="9" hidden="1"/>
    <cellStyle name="Followed Hyperlink" xfId="2241" builtinId="9" hidden="1"/>
    <cellStyle name="Followed Hyperlink" xfId="2273" builtinId="9" hidden="1"/>
    <cellStyle name="Followed Hyperlink" xfId="2305" builtinId="9" hidden="1"/>
    <cellStyle name="Followed Hyperlink" xfId="2337" builtinId="9" hidden="1"/>
    <cellStyle name="Followed Hyperlink" xfId="2369" builtinId="9" hidden="1"/>
    <cellStyle name="Followed Hyperlink" xfId="2405" builtinId="9" hidden="1"/>
    <cellStyle name="Followed Hyperlink" xfId="2437" builtinId="9" hidden="1"/>
    <cellStyle name="Followed Hyperlink" xfId="2469" builtinId="9" hidden="1"/>
    <cellStyle name="Followed Hyperlink" xfId="2502" builtinId="9" hidden="1"/>
    <cellStyle name="Followed Hyperlink" xfId="2534" builtinId="9" hidden="1"/>
    <cellStyle name="Followed Hyperlink" xfId="2566" builtinId="9" hidden="1"/>
    <cellStyle name="Followed Hyperlink" xfId="2596" builtinId="9" hidden="1"/>
    <cellStyle name="Followed Hyperlink" xfId="2628" builtinId="9" hidden="1"/>
    <cellStyle name="Followed Hyperlink" xfId="2660" builtinId="9" hidden="1"/>
    <cellStyle name="Followed Hyperlink" xfId="2692" builtinId="9" hidden="1"/>
    <cellStyle name="Followed Hyperlink" xfId="2724" builtinId="9" hidden="1"/>
    <cellStyle name="Followed Hyperlink" xfId="2756" builtinId="9" hidden="1"/>
    <cellStyle name="Followed Hyperlink" xfId="2805" builtinId="9" hidden="1"/>
    <cellStyle name="Followed Hyperlink" xfId="2837" builtinId="9" hidden="1"/>
    <cellStyle name="Followed Hyperlink" xfId="2869" builtinId="9" hidden="1"/>
    <cellStyle name="Followed Hyperlink" xfId="2902" builtinId="9" hidden="1"/>
    <cellStyle name="Followed Hyperlink" xfId="2934" builtinId="9" hidden="1"/>
    <cellStyle name="Followed Hyperlink" xfId="2966" builtinId="9" hidden="1"/>
    <cellStyle name="Followed Hyperlink" xfId="2996" builtinId="9" hidden="1"/>
    <cellStyle name="Followed Hyperlink" xfId="3028" builtinId="9" hidden="1"/>
    <cellStyle name="Followed Hyperlink" xfId="3060" builtinId="9" hidden="1"/>
    <cellStyle name="Followed Hyperlink" xfId="3092" builtinId="9" hidden="1"/>
    <cellStyle name="Followed Hyperlink" xfId="3124" builtinId="9" hidden="1"/>
    <cellStyle name="Followed Hyperlink" xfId="3158" builtinId="9" hidden="1"/>
    <cellStyle name="Followed Hyperlink" xfId="3189" builtinId="9" hidden="1"/>
    <cellStyle name="Followed Hyperlink" xfId="3221" builtinId="9" hidden="1"/>
    <cellStyle name="Followed Hyperlink" xfId="3254" builtinId="9" hidden="1"/>
    <cellStyle name="Followed Hyperlink" xfId="3286" builtinId="9" hidden="1"/>
    <cellStyle name="Followed Hyperlink" xfId="3318" builtinId="9" hidden="1"/>
    <cellStyle name="Followed Hyperlink" xfId="3348" builtinId="9" hidden="1"/>
    <cellStyle name="Followed Hyperlink" xfId="3380" builtinId="9" hidden="1"/>
    <cellStyle name="Followed Hyperlink" xfId="3412" builtinId="9" hidden="1"/>
    <cellStyle name="Followed Hyperlink" xfId="3444" builtinId="9" hidden="1"/>
    <cellStyle name="Followed Hyperlink" xfId="3476" builtinId="9" hidden="1"/>
    <cellStyle name="Followed Hyperlink" xfId="3508" builtinId="9" hidden="1"/>
    <cellStyle name="Followed Hyperlink" xfId="3541" builtinId="9" hidden="1"/>
    <cellStyle name="Followed Hyperlink" xfId="3573" builtinId="9" hidden="1"/>
    <cellStyle name="Followed Hyperlink" xfId="3605" builtinId="9" hidden="1"/>
    <cellStyle name="Followed Hyperlink" xfId="3638" builtinId="9" hidden="1"/>
    <cellStyle name="Followed Hyperlink" xfId="3670" builtinId="9" hidden="1"/>
    <cellStyle name="Followed Hyperlink" xfId="3702" builtinId="9" hidden="1"/>
    <cellStyle name="Followed Hyperlink" xfId="3732" builtinId="9" hidden="1"/>
    <cellStyle name="Followed Hyperlink" xfId="3764" builtinId="9" hidden="1"/>
    <cellStyle name="Followed Hyperlink" xfId="3796" builtinId="9" hidden="1"/>
    <cellStyle name="Followed Hyperlink" xfId="3828" builtinId="9" hidden="1"/>
    <cellStyle name="Followed Hyperlink" xfId="3860" builtinId="9" hidden="1"/>
    <cellStyle name="Followed Hyperlink" xfId="3894" builtinId="9" hidden="1"/>
    <cellStyle name="Followed Hyperlink" xfId="3925" builtinId="9" hidden="1"/>
    <cellStyle name="Followed Hyperlink" xfId="3957" builtinId="9" hidden="1"/>
    <cellStyle name="Followed Hyperlink" xfId="3990" builtinId="9" hidden="1"/>
    <cellStyle name="Followed Hyperlink" xfId="4022" builtinId="9" hidden="1"/>
    <cellStyle name="Followed Hyperlink" xfId="4054" builtinId="9" hidden="1"/>
    <cellStyle name="Followed Hyperlink" xfId="4084" builtinId="9" hidden="1"/>
    <cellStyle name="Followed Hyperlink" xfId="4116" builtinId="9" hidden="1"/>
    <cellStyle name="Followed Hyperlink" xfId="4148" builtinId="9" hidden="1"/>
    <cellStyle name="Followed Hyperlink" xfId="4180" builtinId="9" hidden="1"/>
    <cellStyle name="Followed Hyperlink" xfId="4212" builtinId="9" hidden="1"/>
    <cellStyle name="Followed Hyperlink" xfId="4244" builtinId="9" hidden="1"/>
    <cellStyle name="Followed Hyperlink" xfId="4275" builtinId="9" hidden="1"/>
    <cellStyle name="Followed Hyperlink" xfId="4307" builtinId="9" hidden="1"/>
    <cellStyle name="Followed Hyperlink" xfId="4339" builtinId="9" hidden="1"/>
    <cellStyle name="Followed Hyperlink" xfId="4372" builtinId="9" hidden="1"/>
    <cellStyle name="Followed Hyperlink" xfId="4404" builtinId="9" hidden="1"/>
    <cellStyle name="Followed Hyperlink" xfId="4436" builtinId="9" hidden="1"/>
    <cellStyle name="Followed Hyperlink" xfId="4466" builtinId="9" hidden="1"/>
    <cellStyle name="Followed Hyperlink" xfId="4498" builtinId="9" hidden="1"/>
    <cellStyle name="Followed Hyperlink" xfId="4530" builtinId="9" hidden="1"/>
    <cellStyle name="Followed Hyperlink" xfId="4562" builtinId="9" hidden="1"/>
    <cellStyle name="Followed Hyperlink" xfId="4594" builtinId="9" hidden="1"/>
    <cellStyle name="Followed Hyperlink" xfId="4264" builtinId="9" hidden="1"/>
    <cellStyle name="Followed Hyperlink" xfId="4661" builtinId="9" hidden="1"/>
    <cellStyle name="Followed Hyperlink" xfId="4693" builtinId="9" hidden="1"/>
    <cellStyle name="Followed Hyperlink" xfId="4726" builtinId="9" hidden="1"/>
    <cellStyle name="Followed Hyperlink" xfId="4758" builtinId="9" hidden="1"/>
    <cellStyle name="Followed Hyperlink" xfId="4790" builtinId="9" hidden="1"/>
    <cellStyle name="Followed Hyperlink" xfId="4820" builtinId="9" hidden="1"/>
    <cellStyle name="Followed Hyperlink" xfId="4852" builtinId="9" hidden="1"/>
    <cellStyle name="Followed Hyperlink" xfId="4884" builtinId="9" hidden="1"/>
    <cellStyle name="Followed Hyperlink" xfId="4916" builtinId="9" hidden="1"/>
    <cellStyle name="Followed Hyperlink" xfId="4948" builtinId="9" hidden="1"/>
    <cellStyle name="Followed Hyperlink" xfId="4980" builtinId="9" hidden="1"/>
    <cellStyle name="Followed Hyperlink" xfId="5012" builtinId="9" hidden="1"/>
    <cellStyle name="Followed Hyperlink" xfId="5044" builtinId="9" hidden="1"/>
    <cellStyle name="Followed Hyperlink" xfId="5076" builtinId="9" hidden="1"/>
    <cellStyle name="Followed Hyperlink" xfId="5109" builtinId="9" hidden="1"/>
    <cellStyle name="Followed Hyperlink" xfId="5141" builtinId="9" hidden="1"/>
    <cellStyle name="Followed Hyperlink" xfId="5173" builtinId="9" hidden="1"/>
    <cellStyle name="Followed Hyperlink" xfId="5203" builtinId="9" hidden="1"/>
    <cellStyle name="Followed Hyperlink" xfId="5235" builtinId="9" hidden="1"/>
    <cellStyle name="Followed Hyperlink" xfId="5267" builtinId="9" hidden="1"/>
    <cellStyle name="Followed Hyperlink" xfId="5299" builtinId="9" hidden="1"/>
    <cellStyle name="Followed Hyperlink" xfId="5331" builtinId="9" hidden="1"/>
    <cellStyle name="Followed Hyperlink" xfId="5360" builtinId="9" hidden="1"/>
    <cellStyle name="Followed Hyperlink" xfId="5397" builtinId="9" hidden="1"/>
    <cellStyle name="Followed Hyperlink" xfId="5429" builtinId="9" hidden="1"/>
    <cellStyle name="Followed Hyperlink" xfId="5462" builtinId="9" hidden="1"/>
    <cellStyle name="Followed Hyperlink" xfId="5494" builtinId="9" hidden="1"/>
    <cellStyle name="Followed Hyperlink" xfId="5526" builtinId="9" hidden="1"/>
    <cellStyle name="Followed Hyperlink" xfId="5556" builtinId="9" hidden="1"/>
    <cellStyle name="Followed Hyperlink" xfId="5588" builtinId="9" hidden="1"/>
    <cellStyle name="Followed Hyperlink" xfId="5620" builtinId="9" hidden="1"/>
    <cellStyle name="Followed Hyperlink" xfId="5652" builtinId="9" hidden="1"/>
    <cellStyle name="Followed Hyperlink" xfId="5684" builtinId="9" hidden="1"/>
    <cellStyle name="Followed Hyperlink" xfId="5716" builtinId="9" hidden="1"/>
    <cellStyle name="Followed Hyperlink" xfId="5747" builtinId="9" hidden="1"/>
    <cellStyle name="Followed Hyperlink" xfId="5779" builtinId="9" hidden="1"/>
    <cellStyle name="Followed Hyperlink" xfId="5811" builtinId="9" hidden="1"/>
    <cellStyle name="Followed Hyperlink" xfId="5844" builtinId="9" hidden="1"/>
    <cellStyle name="Followed Hyperlink" xfId="5876" builtinId="9" hidden="1"/>
    <cellStyle name="Followed Hyperlink" xfId="5908" builtinId="9" hidden="1"/>
    <cellStyle name="Followed Hyperlink" xfId="5938" builtinId="9" hidden="1"/>
    <cellStyle name="Followed Hyperlink" xfId="5970" builtinId="9" hidden="1"/>
    <cellStyle name="Followed Hyperlink" xfId="6002" builtinId="9" hidden="1"/>
    <cellStyle name="Followed Hyperlink" xfId="6034" builtinId="9" hidden="1"/>
    <cellStyle name="Followed Hyperlink" xfId="6066" builtinId="9" hidden="1"/>
    <cellStyle name="Followed Hyperlink" xfId="6100" builtinId="9" hidden="1"/>
    <cellStyle name="Followed Hyperlink" xfId="6128" builtinId="9" hidden="1"/>
    <cellStyle name="Followed Hyperlink" xfId="6160" builtinId="9" hidden="1"/>
    <cellStyle name="Followed Hyperlink" xfId="6192" builtinId="9" hidden="1"/>
    <cellStyle name="Followed Hyperlink" xfId="6224" builtinId="9" hidden="1"/>
    <cellStyle name="Followed Hyperlink" xfId="6256" builtinId="9" hidden="1"/>
    <cellStyle name="Followed Hyperlink" xfId="6286" builtinId="9" hidden="1"/>
    <cellStyle name="Followed Hyperlink" xfId="6318" builtinId="9" hidden="1"/>
    <cellStyle name="Followed Hyperlink" xfId="6350" builtinId="9" hidden="1"/>
    <cellStyle name="Followed Hyperlink" xfId="6382" builtinId="9" hidden="1"/>
    <cellStyle name="Followed Hyperlink" xfId="6414" builtinId="9" hidden="1"/>
    <cellStyle name="Followed Hyperlink" xfId="6446" builtinId="9" hidden="1"/>
    <cellStyle name="Followed Hyperlink" xfId="6478" builtinId="9" hidden="1"/>
    <cellStyle name="Followed Hyperlink" xfId="6515" builtinId="9" hidden="1"/>
    <cellStyle name="Followed Hyperlink" xfId="6547" builtinId="9" hidden="1"/>
    <cellStyle name="Followed Hyperlink" xfId="6579" builtinId="9" hidden="1"/>
    <cellStyle name="Followed Hyperlink" xfId="6611" builtinId="9" hidden="1"/>
    <cellStyle name="Followed Hyperlink" xfId="6633" builtinId="9" hidden="1"/>
    <cellStyle name="Followed Hyperlink" xfId="6601" builtinId="9" hidden="1"/>
    <cellStyle name="Followed Hyperlink" xfId="6569" builtinId="9" hidden="1"/>
    <cellStyle name="Followed Hyperlink" xfId="6537" builtinId="9" hidden="1"/>
    <cellStyle name="Followed Hyperlink" xfId="6505" builtinId="9" hidden="1"/>
    <cellStyle name="Followed Hyperlink" xfId="6468" builtinId="9" hidden="1"/>
    <cellStyle name="Followed Hyperlink" xfId="6436" builtinId="9" hidden="1"/>
    <cellStyle name="Followed Hyperlink" xfId="6404" builtinId="9" hidden="1"/>
    <cellStyle name="Followed Hyperlink" xfId="6372" builtinId="9" hidden="1"/>
    <cellStyle name="Followed Hyperlink" xfId="6340" builtinId="9" hidden="1"/>
    <cellStyle name="Followed Hyperlink" xfId="6308" builtinId="9" hidden="1"/>
    <cellStyle name="Followed Hyperlink" xfId="5366" builtinId="9" hidden="1"/>
    <cellStyle name="Followed Hyperlink" xfId="6246" builtinId="9" hidden="1"/>
    <cellStyle name="Followed Hyperlink" xfId="6214" builtinId="9" hidden="1"/>
    <cellStyle name="Followed Hyperlink" xfId="6182" builtinId="9" hidden="1"/>
    <cellStyle name="Followed Hyperlink" xfId="6150" builtinId="9" hidden="1"/>
    <cellStyle name="Followed Hyperlink" xfId="6118" builtinId="9" hidden="1"/>
    <cellStyle name="Followed Hyperlink" xfId="6088" builtinId="9" hidden="1"/>
    <cellStyle name="Followed Hyperlink" xfId="6056" builtinId="9" hidden="1"/>
    <cellStyle name="Followed Hyperlink" xfId="6024" builtinId="9" hidden="1"/>
    <cellStyle name="Followed Hyperlink" xfId="5992" builtinId="9" hidden="1"/>
    <cellStyle name="Followed Hyperlink" xfId="5960" builtinId="9" hidden="1"/>
    <cellStyle name="Followed Hyperlink" xfId="5928" builtinId="9" hidden="1"/>
    <cellStyle name="Followed Hyperlink" xfId="5898" builtinId="9" hidden="1"/>
    <cellStyle name="Followed Hyperlink" xfId="5866" builtinId="9" hidden="1"/>
    <cellStyle name="Followed Hyperlink" xfId="5834" builtinId="9" hidden="1"/>
    <cellStyle name="Followed Hyperlink" xfId="5801" builtinId="9" hidden="1"/>
    <cellStyle name="Followed Hyperlink" xfId="5769" builtinId="9" hidden="1"/>
    <cellStyle name="Followed Hyperlink" xfId="5733" builtinId="9" hidden="1"/>
    <cellStyle name="Followed Hyperlink" xfId="5706" builtinId="9" hidden="1"/>
    <cellStyle name="Followed Hyperlink" xfId="5674" builtinId="9" hidden="1"/>
    <cellStyle name="Followed Hyperlink" xfId="5642" builtinId="9" hidden="1"/>
    <cellStyle name="Followed Hyperlink" xfId="5610" builtinId="9" hidden="1"/>
    <cellStyle name="Followed Hyperlink" xfId="5578" builtinId="9" hidden="1"/>
    <cellStyle name="Followed Hyperlink" xfId="5368" builtinId="9" hidden="1"/>
    <cellStyle name="Followed Hyperlink" xfId="5516" builtinId="9" hidden="1"/>
    <cellStyle name="Followed Hyperlink" xfId="5484" builtinId="9" hidden="1"/>
    <cellStyle name="Followed Hyperlink" xfId="5451" builtinId="9" hidden="1"/>
    <cellStyle name="Followed Hyperlink" xfId="5419" builtinId="9" hidden="1"/>
    <cellStyle name="Followed Hyperlink" xfId="5387" builtinId="9" hidden="1"/>
    <cellStyle name="Followed Hyperlink" xfId="5353" builtinId="9" hidden="1"/>
    <cellStyle name="Followed Hyperlink" xfId="5321" builtinId="9" hidden="1"/>
    <cellStyle name="Followed Hyperlink" xfId="5289" builtinId="9" hidden="1"/>
    <cellStyle name="Followed Hyperlink" xfId="5257" builtinId="9" hidden="1"/>
    <cellStyle name="Followed Hyperlink" xfId="5225" builtinId="9" hidden="1"/>
    <cellStyle name="Followed Hyperlink" xfId="5193" builtinId="9" hidden="1"/>
    <cellStyle name="Followed Hyperlink" xfId="5163" builtinId="9" hidden="1"/>
    <cellStyle name="Followed Hyperlink" xfId="5131" builtinId="9" hidden="1"/>
    <cellStyle name="Followed Hyperlink" xfId="5099" builtinId="9" hidden="1"/>
    <cellStyle name="Followed Hyperlink" xfId="5066" builtinId="9" hidden="1"/>
    <cellStyle name="Followed Hyperlink" xfId="5034" builtinId="9" hidden="1"/>
    <cellStyle name="Followed Hyperlink" xfId="4997" builtinId="9" hidden="1"/>
    <cellStyle name="Followed Hyperlink" xfId="4970" builtinId="9" hidden="1"/>
    <cellStyle name="Followed Hyperlink" xfId="4938" builtinId="9" hidden="1"/>
    <cellStyle name="Followed Hyperlink" xfId="4906" builtinId="9" hidden="1"/>
    <cellStyle name="Followed Hyperlink" xfId="4874" builtinId="9" hidden="1"/>
    <cellStyle name="Followed Hyperlink" xfId="4842" builtinId="9" hidden="1"/>
    <cellStyle name="Followed Hyperlink" xfId="4628" builtinId="9" hidden="1"/>
    <cellStyle name="Followed Hyperlink" xfId="4780" builtinId="9" hidden="1"/>
    <cellStyle name="Followed Hyperlink" xfId="4748" builtinId="9" hidden="1"/>
    <cellStyle name="Followed Hyperlink" xfId="4715" builtinId="9" hidden="1"/>
    <cellStyle name="Followed Hyperlink" xfId="4683" builtinId="9" hidden="1"/>
    <cellStyle name="Followed Hyperlink" xfId="4651" builtinId="9" hidden="1"/>
    <cellStyle name="Followed Hyperlink" xfId="4616" builtinId="9" hidden="1"/>
    <cellStyle name="Followed Hyperlink" xfId="4584" builtinId="9" hidden="1"/>
    <cellStyle name="Followed Hyperlink" xfId="4552" builtinId="9" hidden="1"/>
    <cellStyle name="Followed Hyperlink" xfId="4520" builtinId="9" hidden="1"/>
    <cellStyle name="Followed Hyperlink" xfId="4488" builtinId="9" hidden="1"/>
    <cellStyle name="Followed Hyperlink" xfId="4456" builtinId="9" hidden="1"/>
    <cellStyle name="Followed Hyperlink" xfId="4426" builtinId="9" hidden="1"/>
    <cellStyle name="Followed Hyperlink" xfId="4394" builtinId="9" hidden="1"/>
    <cellStyle name="Followed Hyperlink" xfId="4362" builtinId="9" hidden="1"/>
    <cellStyle name="Followed Hyperlink" xfId="4329" builtinId="9" hidden="1"/>
    <cellStyle name="Followed Hyperlink" xfId="4297" builtinId="9" hidden="1"/>
    <cellStyle name="Followed Hyperlink" xfId="4261" builtinId="9" hidden="1"/>
    <cellStyle name="Followed Hyperlink" xfId="4234" builtinId="9" hidden="1"/>
    <cellStyle name="Followed Hyperlink" xfId="4202" builtinId="9" hidden="1"/>
    <cellStyle name="Followed Hyperlink" xfId="4170" builtinId="9" hidden="1"/>
    <cellStyle name="Followed Hyperlink" xfId="4138" builtinId="9" hidden="1"/>
    <cellStyle name="Followed Hyperlink" xfId="4106" builtinId="9" hidden="1"/>
    <cellStyle name="Followed Hyperlink" xfId="3160" builtinId="9" hidden="1"/>
    <cellStyle name="Followed Hyperlink" xfId="4044" builtinId="9" hidden="1"/>
    <cellStyle name="Followed Hyperlink" xfId="4012" builtinId="9" hidden="1"/>
    <cellStyle name="Followed Hyperlink" xfId="3979" builtinId="9" hidden="1"/>
    <cellStyle name="Followed Hyperlink" xfId="3947" builtinId="9" hidden="1"/>
    <cellStyle name="Followed Hyperlink" xfId="3915" builtinId="9" hidden="1"/>
    <cellStyle name="Followed Hyperlink" xfId="3882" builtinId="9" hidden="1"/>
    <cellStyle name="Followed Hyperlink" xfId="3850" builtinId="9" hidden="1"/>
    <cellStyle name="Followed Hyperlink" xfId="3818" builtinId="9" hidden="1"/>
    <cellStyle name="Followed Hyperlink" xfId="3786" builtinId="9" hidden="1"/>
    <cellStyle name="Followed Hyperlink" xfId="3754" builtinId="9" hidden="1"/>
    <cellStyle name="Followed Hyperlink" xfId="3722" builtinId="9" hidden="1"/>
    <cellStyle name="Followed Hyperlink" xfId="3692" builtinId="9" hidden="1"/>
    <cellStyle name="Followed Hyperlink" xfId="3660" builtinId="9" hidden="1"/>
    <cellStyle name="Followed Hyperlink" xfId="3628" builtinId="9" hidden="1"/>
    <cellStyle name="Followed Hyperlink" xfId="3595" builtinId="9" hidden="1"/>
    <cellStyle name="Followed Hyperlink" xfId="3563" builtinId="9" hidden="1"/>
    <cellStyle name="Followed Hyperlink" xfId="3525" builtinId="9" hidden="1"/>
    <cellStyle name="Followed Hyperlink" xfId="3498" builtinId="9" hidden="1"/>
    <cellStyle name="Followed Hyperlink" xfId="3466" builtinId="9" hidden="1"/>
    <cellStyle name="Followed Hyperlink" xfId="3434" builtinId="9" hidden="1"/>
    <cellStyle name="Followed Hyperlink" xfId="3402" builtinId="9" hidden="1"/>
    <cellStyle name="Followed Hyperlink" xfId="3370" builtinId="9" hidden="1"/>
    <cellStyle name="Followed Hyperlink" xfId="2500" builtinId="9" hidden="1"/>
    <cellStyle name="Followed Hyperlink" xfId="3308" builtinId="9" hidden="1"/>
    <cellStyle name="Followed Hyperlink" xfId="3276" builtinId="9" hidden="1"/>
    <cellStyle name="Followed Hyperlink" xfId="3243" builtinId="9" hidden="1"/>
    <cellStyle name="Followed Hyperlink" xfId="3211" builtinId="9" hidden="1"/>
    <cellStyle name="Followed Hyperlink" xfId="3179" builtinId="9" hidden="1"/>
    <cellStyle name="Followed Hyperlink" xfId="3146" builtinId="9" hidden="1"/>
    <cellStyle name="Followed Hyperlink" xfId="3114" builtinId="9" hidden="1"/>
    <cellStyle name="Followed Hyperlink" xfId="3082" builtinId="9" hidden="1"/>
    <cellStyle name="Followed Hyperlink" xfId="3050" builtinId="9" hidden="1"/>
    <cellStyle name="Followed Hyperlink" xfId="3018" builtinId="9" hidden="1"/>
    <cellStyle name="Followed Hyperlink" xfId="2986" builtinId="9" hidden="1"/>
    <cellStyle name="Followed Hyperlink" xfId="2956" builtinId="9" hidden="1"/>
    <cellStyle name="Followed Hyperlink" xfId="2924" builtinId="9" hidden="1"/>
    <cellStyle name="Followed Hyperlink" xfId="2892" builtinId="9" hidden="1"/>
    <cellStyle name="Followed Hyperlink" xfId="2859" builtinId="9" hidden="1"/>
    <cellStyle name="Followed Hyperlink" xfId="2827" builtinId="9" hidden="1"/>
    <cellStyle name="Followed Hyperlink" xfId="2795" builtinId="9" hidden="1"/>
    <cellStyle name="Followed Hyperlink" xfId="2746" builtinId="9" hidden="1"/>
    <cellStyle name="Followed Hyperlink" xfId="2714" builtinId="9" hidden="1"/>
    <cellStyle name="Followed Hyperlink" xfId="2682" builtinId="9" hidden="1"/>
    <cellStyle name="Followed Hyperlink" xfId="2650" builtinId="9" hidden="1"/>
    <cellStyle name="Followed Hyperlink" xfId="2618" builtinId="9" hidden="1"/>
    <cellStyle name="Followed Hyperlink" xfId="2401" builtinId="9" hidden="1"/>
    <cellStyle name="Followed Hyperlink" xfId="2556" builtinId="9" hidden="1"/>
    <cellStyle name="Followed Hyperlink" xfId="2524" builtinId="9" hidden="1"/>
    <cellStyle name="Followed Hyperlink" xfId="2491" builtinId="9" hidden="1"/>
    <cellStyle name="Followed Hyperlink" xfId="2459" builtinId="9" hidden="1"/>
    <cellStyle name="Followed Hyperlink" xfId="2427" builtinId="9" hidden="1"/>
    <cellStyle name="Followed Hyperlink" xfId="2391" builtinId="9" hidden="1"/>
    <cellStyle name="Followed Hyperlink" xfId="2359" builtinId="9" hidden="1"/>
    <cellStyle name="Followed Hyperlink" xfId="2327" builtinId="9" hidden="1"/>
    <cellStyle name="Followed Hyperlink" xfId="2295" builtinId="9" hidden="1"/>
    <cellStyle name="Followed Hyperlink" xfId="2263" builtinId="9" hidden="1"/>
    <cellStyle name="Followed Hyperlink" xfId="2231" builtinId="9" hidden="1"/>
    <cellStyle name="Followed Hyperlink" xfId="2201" builtinId="9" hidden="1"/>
    <cellStyle name="Followed Hyperlink" xfId="2169" builtinId="9" hidden="1"/>
    <cellStyle name="Followed Hyperlink" xfId="2137" builtinId="9" hidden="1"/>
    <cellStyle name="Followed Hyperlink" xfId="2104" builtinId="9" hidden="1"/>
    <cellStyle name="Followed Hyperlink" xfId="2072" builtinId="9" hidden="1"/>
    <cellStyle name="Followed Hyperlink" xfId="2040" builtinId="9" hidden="1"/>
    <cellStyle name="Followed Hyperlink" xfId="2007" builtinId="9" hidden="1"/>
    <cellStyle name="Followed Hyperlink" xfId="1975" builtinId="9" hidden="1"/>
    <cellStyle name="Followed Hyperlink" xfId="1943" builtinId="9" hidden="1"/>
    <cellStyle name="Followed Hyperlink" xfId="1911" builtinId="9" hidden="1"/>
    <cellStyle name="Followed Hyperlink" xfId="1879" builtinId="9" hidden="1"/>
    <cellStyle name="Followed Hyperlink" xfId="1664" builtinId="9" hidden="1"/>
    <cellStyle name="Followed Hyperlink" xfId="1817" builtinId="9" hidden="1"/>
    <cellStyle name="Followed Hyperlink" xfId="1785" builtinId="9" hidden="1"/>
    <cellStyle name="Followed Hyperlink" xfId="1752" builtinId="9" hidden="1"/>
    <cellStyle name="Followed Hyperlink" xfId="1720" builtinId="9" hidden="1"/>
    <cellStyle name="Followed Hyperlink" xfId="1688" builtinId="9" hidden="1"/>
    <cellStyle name="Followed Hyperlink" xfId="1652" builtinId="9" hidden="1"/>
    <cellStyle name="Followed Hyperlink" xfId="1620" builtinId="9" hidden="1"/>
    <cellStyle name="Followed Hyperlink" xfId="1588" builtinId="9" hidden="1"/>
    <cellStyle name="Followed Hyperlink" xfId="1556" builtinId="9" hidden="1"/>
    <cellStyle name="Followed Hyperlink" xfId="1524" builtinId="9" hidden="1"/>
    <cellStyle name="Followed Hyperlink" xfId="1492" builtinId="9" hidden="1"/>
    <cellStyle name="Followed Hyperlink" xfId="1462" builtinId="9" hidden="1"/>
    <cellStyle name="Followed Hyperlink" xfId="1430" builtinId="9" hidden="1"/>
    <cellStyle name="Followed Hyperlink" xfId="1398" builtinId="9" hidden="1"/>
    <cellStyle name="Followed Hyperlink" xfId="1366" builtinId="9" hidden="1"/>
    <cellStyle name="Followed Hyperlink" xfId="1334" builtinId="9" hidden="1"/>
    <cellStyle name="Followed Hyperlink" xfId="1302" builtinId="9" hidden="1"/>
    <cellStyle name="Followed Hyperlink" xfId="1269" builtinId="9" hidden="1"/>
    <cellStyle name="Followed Hyperlink" xfId="1237" builtinId="9" hidden="1"/>
    <cellStyle name="Followed Hyperlink" xfId="1205" builtinId="9" hidden="1"/>
    <cellStyle name="Followed Hyperlink" xfId="1173" builtinId="9" hidden="1"/>
    <cellStyle name="Followed Hyperlink" xfId="1141" builtinId="9" hidden="1"/>
    <cellStyle name="Followed Hyperlink" xfId="927" builtinId="9" hidden="1"/>
    <cellStyle name="Followed Hyperlink" xfId="1079" builtinId="9" hidden="1"/>
    <cellStyle name="Followed Hyperlink" xfId="1047" builtinId="9" hidden="1"/>
    <cellStyle name="Followed Hyperlink" xfId="1015" builtinId="9" hidden="1"/>
    <cellStyle name="Followed Hyperlink" xfId="983" builtinId="9" hidden="1"/>
    <cellStyle name="Followed Hyperlink" xfId="951" builtinId="9" hidden="1"/>
    <cellStyle name="Followed Hyperlink" xfId="917" builtinId="9" hidden="1"/>
    <cellStyle name="Followed Hyperlink" xfId="885" builtinId="9" hidden="1"/>
    <cellStyle name="Followed Hyperlink" xfId="853" builtinId="9" hidden="1"/>
    <cellStyle name="Followed Hyperlink" xfId="821" builtinId="9" hidden="1"/>
    <cellStyle name="Followed Hyperlink" xfId="789" builtinId="9" hidden="1"/>
    <cellStyle name="Followed Hyperlink" xfId="757" builtinId="9" hidden="1"/>
    <cellStyle name="Followed Hyperlink" xfId="727" builtinId="9" hidden="1"/>
    <cellStyle name="Followed Hyperlink" xfId="695" builtinId="9" hidden="1"/>
    <cellStyle name="Followed Hyperlink" xfId="663" builtinId="9" hidden="1"/>
    <cellStyle name="Followed Hyperlink" xfId="631" builtinId="9" hidden="1"/>
    <cellStyle name="Followed Hyperlink" xfId="599" builtinId="9" hidden="1"/>
    <cellStyle name="Followed Hyperlink" xfId="567" builtinId="9" hidden="1"/>
    <cellStyle name="Followed Hyperlink" xfId="532" builtinId="9" hidden="1"/>
    <cellStyle name="Followed Hyperlink" xfId="500" builtinId="9" hidden="1"/>
    <cellStyle name="Followed Hyperlink" xfId="468" builtinId="9" hidden="1"/>
    <cellStyle name="Followed Hyperlink" xfId="436" builtinId="9" hidden="1"/>
    <cellStyle name="Followed Hyperlink" xfId="404" builtinId="9" hidden="1"/>
    <cellStyle name="Followed Hyperlink" xfId="190" builtinId="9" hidden="1"/>
    <cellStyle name="Followed Hyperlink" xfId="342" builtinId="9" hidden="1"/>
    <cellStyle name="Followed Hyperlink" xfId="310" builtinId="9" hidden="1"/>
    <cellStyle name="Followed Hyperlink" xfId="278" builtinId="9" hidden="1"/>
    <cellStyle name="Followed Hyperlink" xfId="246" builtinId="9" hidden="1"/>
    <cellStyle name="Followed Hyperlink" xfId="214" builtinId="9" hidden="1"/>
    <cellStyle name="Followed Hyperlink" xfId="180" builtinId="9" hidden="1"/>
    <cellStyle name="Followed Hyperlink" xfId="148" builtinId="9" hidden="1"/>
    <cellStyle name="Followed Hyperlink" xfId="116" builtinId="9" hidden="1"/>
    <cellStyle name="Followed Hyperlink" xfId="83" builtinId="9" hidden="1"/>
    <cellStyle name="Followed Hyperlink" xfId="49" builtinId="9" hidden="1"/>
    <cellStyle name="Followed Hyperlink" xfId="69" builtinId="9" hidden="1"/>
    <cellStyle name="Followed Hyperlink" xfId="55" builtinId="9" hidden="1"/>
    <cellStyle name="Followed Hyperlink" xfId="23" builtinId="9" hidden="1"/>
    <cellStyle name="Followed Hyperlink" xfId="3" builtinId="9" hidden="1"/>
    <cellStyle name="Followed Hyperlink" xfId="25" builtinId="9" hidden="1"/>
    <cellStyle name="Followed Hyperlink" xfId="47" builtinId="9" hidden="1"/>
    <cellStyle name="Followed Hyperlink" xfId="73" builtinId="9" hidden="1"/>
    <cellStyle name="Followed Hyperlink" xfId="51" builtinId="9" hidden="1"/>
    <cellStyle name="Followed Hyperlink" xfId="29" builtinId="9" hidden="1"/>
    <cellStyle name="Followed Hyperlink" xfId="112" builtinId="9" hidden="1"/>
    <cellStyle name="Followed Hyperlink" xfId="144" builtinId="9" hidden="1"/>
    <cellStyle name="Followed Hyperlink" xfId="176" builtinId="9" hidden="1"/>
    <cellStyle name="Followed Hyperlink" xfId="210" builtinId="9" hidden="1"/>
    <cellStyle name="Followed Hyperlink" xfId="242" builtinId="9" hidden="1"/>
    <cellStyle name="Followed Hyperlink" xfId="274" builtinId="9" hidden="1"/>
    <cellStyle name="Followed Hyperlink" xfId="306" builtinId="9" hidden="1"/>
    <cellStyle name="Followed Hyperlink" xfId="338" builtinId="9" hidden="1"/>
    <cellStyle name="Followed Hyperlink" xfId="370" builtinId="9" hidden="1"/>
    <cellStyle name="Followed Hyperlink" xfId="400" builtinId="9" hidden="1"/>
    <cellStyle name="Followed Hyperlink" xfId="432" builtinId="9" hidden="1"/>
    <cellStyle name="Followed Hyperlink" xfId="464" builtinId="9" hidden="1"/>
    <cellStyle name="Followed Hyperlink" xfId="496" builtinId="9" hidden="1"/>
    <cellStyle name="Followed Hyperlink" xfId="528" builtinId="9" hidden="1"/>
    <cellStyle name="Followed Hyperlink" xfId="563" builtinId="9" hidden="1"/>
    <cellStyle name="Followed Hyperlink" xfId="595" builtinId="9" hidden="1"/>
    <cellStyle name="Followed Hyperlink" xfId="627" builtinId="9" hidden="1"/>
    <cellStyle name="Followed Hyperlink" xfId="659" builtinId="9" hidden="1"/>
    <cellStyle name="Followed Hyperlink" xfId="691" builtinId="9" hidden="1"/>
    <cellStyle name="Followed Hyperlink" xfId="723" builtinId="9" hidden="1"/>
    <cellStyle name="Followed Hyperlink" xfId="753" builtinId="9" hidden="1"/>
    <cellStyle name="Followed Hyperlink" xfId="785" builtinId="9" hidden="1"/>
    <cellStyle name="Followed Hyperlink" xfId="817" builtinId="9" hidden="1"/>
    <cellStyle name="Followed Hyperlink" xfId="849" builtinId="9" hidden="1"/>
    <cellStyle name="Followed Hyperlink" xfId="881" builtinId="9" hidden="1"/>
    <cellStyle name="Followed Hyperlink" xfId="913" builtinId="9" hidden="1"/>
    <cellStyle name="Followed Hyperlink" xfId="947" builtinId="9" hidden="1"/>
    <cellStyle name="Followed Hyperlink" xfId="979" builtinId="9" hidden="1"/>
    <cellStyle name="Followed Hyperlink" xfId="1011" builtinId="9" hidden="1"/>
    <cellStyle name="Followed Hyperlink" xfId="1043" builtinId="9" hidden="1"/>
    <cellStyle name="Followed Hyperlink" xfId="1075" builtinId="9" hidden="1"/>
    <cellStyle name="Followed Hyperlink" xfId="1107" builtinId="9" hidden="1"/>
    <cellStyle name="Followed Hyperlink" xfId="1137" builtinId="9" hidden="1"/>
    <cellStyle name="Followed Hyperlink" xfId="1169" builtinId="9" hidden="1"/>
    <cellStyle name="Followed Hyperlink" xfId="1201" builtinId="9" hidden="1"/>
    <cellStyle name="Followed Hyperlink" xfId="1233" builtinId="9" hidden="1"/>
    <cellStyle name="Followed Hyperlink" xfId="1265" builtinId="9" hidden="1"/>
    <cellStyle name="Followed Hyperlink" xfId="1298" builtinId="9" hidden="1"/>
    <cellStyle name="Followed Hyperlink" xfId="1330" builtinId="9" hidden="1"/>
    <cellStyle name="Followed Hyperlink" xfId="1362" builtinId="9" hidden="1"/>
    <cellStyle name="Followed Hyperlink" xfId="1394" builtinId="9" hidden="1"/>
    <cellStyle name="Followed Hyperlink" xfId="1426" builtinId="9" hidden="1"/>
    <cellStyle name="Followed Hyperlink" xfId="1458" builtinId="9" hidden="1"/>
    <cellStyle name="Followed Hyperlink" xfId="1488" builtinId="9" hidden="1"/>
    <cellStyle name="Followed Hyperlink" xfId="1520" builtinId="9" hidden="1"/>
    <cellStyle name="Followed Hyperlink" xfId="1552" builtinId="9" hidden="1"/>
    <cellStyle name="Followed Hyperlink" xfId="1584" builtinId="9" hidden="1"/>
    <cellStyle name="Followed Hyperlink" xfId="1616" builtinId="9" hidden="1"/>
    <cellStyle name="Followed Hyperlink" xfId="1648" builtinId="9" hidden="1"/>
    <cellStyle name="Followed Hyperlink" xfId="1684" builtinId="9" hidden="1"/>
    <cellStyle name="Followed Hyperlink" xfId="1716" builtinId="9" hidden="1"/>
    <cellStyle name="Followed Hyperlink" xfId="1748" builtinId="9" hidden="1"/>
    <cellStyle name="Followed Hyperlink" xfId="1781" builtinId="9" hidden="1"/>
    <cellStyle name="Followed Hyperlink" xfId="1813" builtinId="9" hidden="1"/>
    <cellStyle name="Followed Hyperlink" xfId="1845" builtinId="9" hidden="1"/>
    <cellStyle name="Followed Hyperlink" xfId="1875" builtinId="9" hidden="1"/>
    <cellStyle name="Followed Hyperlink" xfId="1907" builtinId="9" hidden="1"/>
    <cellStyle name="Followed Hyperlink" xfId="1939" builtinId="9" hidden="1"/>
    <cellStyle name="Followed Hyperlink" xfId="1971" builtinId="9" hidden="1"/>
    <cellStyle name="Followed Hyperlink" xfId="2003" builtinId="9" hidden="1"/>
    <cellStyle name="Followed Hyperlink" xfId="2036" builtinId="9" hidden="1"/>
    <cellStyle name="Followed Hyperlink" xfId="2068" builtinId="9" hidden="1"/>
    <cellStyle name="Followed Hyperlink" xfId="2100" builtinId="9" hidden="1"/>
    <cellStyle name="Followed Hyperlink" xfId="2133" builtinId="9" hidden="1"/>
    <cellStyle name="Followed Hyperlink" xfId="2165" builtinId="9" hidden="1"/>
    <cellStyle name="Followed Hyperlink" xfId="2197" builtinId="9" hidden="1"/>
    <cellStyle name="Followed Hyperlink" xfId="2227" builtinId="9" hidden="1"/>
    <cellStyle name="Followed Hyperlink" xfId="2259" builtinId="9" hidden="1"/>
    <cellStyle name="Followed Hyperlink" xfId="2291" builtinId="9" hidden="1"/>
    <cellStyle name="Followed Hyperlink" xfId="2323" builtinId="9" hidden="1"/>
    <cellStyle name="Followed Hyperlink" xfId="2355" builtinId="9" hidden="1"/>
    <cellStyle name="Followed Hyperlink" xfId="2387" builtinId="9" hidden="1"/>
    <cellStyle name="Followed Hyperlink" xfId="2423" builtinId="9" hidden="1"/>
    <cellStyle name="Followed Hyperlink" xfId="2455" builtinId="9" hidden="1"/>
    <cellStyle name="Followed Hyperlink" xfId="2487" builtinId="9" hidden="1"/>
    <cellStyle name="Followed Hyperlink" xfId="2520" builtinId="9" hidden="1"/>
    <cellStyle name="Followed Hyperlink" xfId="2552" builtinId="9" hidden="1"/>
    <cellStyle name="Followed Hyperlink" xfId="2584" builtinId="9" hidden="1"/>
    <cellStyle name="Followed Hyperlink" xfId="2614" builtinId="9" hidden="1"/>
    <cellStyle name="Followed Hyperlink" xfId="2646" builtinId="9" hidden="1"/>
    <cellStyle name="Followed Hyperlink" xfId="2678" builtinId="9" hidden="1"/>
    <cellStyle name="Followed Hyperlink" xfId="2710" builtinId="9" hidden="1"/>
    <cellStyle name="Followed Hyperlink" xfId="2742" builtinId="9" hidden="1"/>
    <cellStyle name="Followed Hyperlink" xfId="2791" builtinId="9" hidden="1"/>
    <cellStyle name="Followed Hyperlink" xfId="2823" builtinId="9" hidden="1"/>
    <cellStyle name="Followed Hyperlink" xfId="2855" builtinId="9" hidden="1"/>
    <cellStyle name="Followed Hyperlink" xfId="2888" builtinId="9" hidden="1"/>
    <cellStyle name="Followed Hyperlink" xfId="2920" builtinId="9" hidden="1"/>
    <cellStyle name="Followed Hyperlink" xfId="2952" builtinId="9" hidden="1"/>
    <cellStyle name="Followed Hyperlink" xfId="2982" builtinId="9" hidden="1"/>
    <cellStyle name="Followed Hyperlink" xfId="3014" builtinId="9" hidden="1"/>
    <cellStyle name="Followed Hyperlink" xfId="3046" builtinId="9" hidden="1"/>
    <cellStyle name="Followed Hyperlink" xfId="3078" builtinId="9" hidden="1"/>
    <cellStyle name="Followed Hyperlink" xfId="3110" builtinId="9" hidden="1"/>
    <cellStyle name="Followed Hyperlink" xfId="3142" builtinId="9" hidden="1"/>
    <cellStyle name="Followed Hyperlink" xfId="3175" builtinId="9" hidden="1"/>
    <cellStyle name="Followed Hyperlink" xfId="3207" builtinId="9" hidden="1"/>
    <cellStyle name="Followed Hyperlink" xfId="3239" builtinId="9" hidden="1"/>
    <cellStyle name="Followed Hyperlink" xfId="3272" builtinId="9" hidden="1"/>
    <cellStyle name="Followed Hyperlink" xfId="3304" builtinId="9" hidden="1"/>
    <cellStyle name="Followed Hyperlink" xfId="3336" builtinId="9" hidden="1"/>
    <cellStyle name="Followed Hyperlink" xfId="3366" builtinId="9" hidden="1"/>
    <cellStyle name="Followed Hyperlink" xfId="3398" builtinId="9" hidden="1"/>
    <cellStyle name="Followed Hyperlink" xfId="3430" builtinId="9" hidden="1"/>
    <cellStyle name="Followed Hyperlink" xfId="3462" builtinId="9" hidden="1"/>
    <cellStyle name="Followed Hyperlink" xfId="3494" builtinId="9" hidden="1"/>
    <cellStyle name="Followed Hyperlink" xfId="3522" builtinId="9" hidden="1"/>
    <cellStyle name="Followed Hyperlink" xfId="3559" builtinId="9" hidden="1"/>
    <cellStyle name="Followed Hyperlink" xfId="3591" builtinId="9" hidden="1"/>
    <cellStyle name="Followed Hyperlink" xfId="3624" builtinId="9" hidden="1"/>
    <cellStyle name="Followed Hyperlink" xfId="3656" builtinId="9" hidden="1"/>
    <cellStyle name="Followed Hyperlink" xfId="3688" builtinId="9" hidden="1"/>
    <cellStyle name="Followed Hyperlink" xfId="3718" builtinId="9" hidden="1"/>
    <cellStyle name="Followed Hyperlink" xfId="3750" builtinId="9" hidden="1"/>
    <cellStyle name="Followed Hyperlink" xfId="3782" builtinId="9" hidden="1"/>
    <cellStyle name="Followed Hyperlink" xfId="3814" builtinId="9" hidden="1"/>
    <cellStyle name="Followed Hyperlink" xfId="3846" builtinId="9" hidden="1"/>
    <cellStyle name="Followed Hyperlink" xfId="3878" builtinId="9" hidden="1"/>
    <cellStyle name="Followed Hyperlink" xfId="3911" builtinId="9" hidden="1"/>
    <cellStyle name="Followed Hyperlink" xfId="3943" builtinId="9" hidden="1"/>
    <cellStyle name="Followed Hyperlink" xfId="3975" builtinId="9" hidden="1"/>
    <cellStyle name="Followed Hyperlink" xfId="4008" builtinId="9" hidden="1"/>
    <cellStyle name="Followed Hyperlink" xfId="4040" builtinId="9" hidden="1"/>
    <cellStyle name="Followed Hyperlink" xfId="4072" builtinId="9" hidden="1"/>
    <cellStyle name="Followed Hyperlink" xfId="4102" builtinId="9" hidden="1"/>
    <cellStyle name="Followed Hyperlink" xfId="4134" builtinId="9" hidden="1"/>
    <cellStyle name="Followed Hyperlink" xfId="4166" builtinId="9" hidden="1"/>
    <cellStyle name="Followed Hyperlink" xfId="4198" builtinId="9" hidden="1"/>
    <cellStyle name="Followed Hyperlink" xfId="4230" builtinId="9" hidden="1"/>
    <cellStyle name="Followed Hyperlink" xfId="4258" builtinId="9" hidden="1"/>
    <cellStyle name="Followed Hyperlink" xfId="4293" builtinId="9" hidden="1"/>
    <cellStyle name="Followed Hyperlink" xfId="4325" builtinId="9" hidden="1"/>
    <cellStyle name="Followed Hyperlink" xfId="4358" builtinId="9" hidden="1"/>
    <cellStyle name="Followed Hyperlink" xfId="4390" builtinId="9" hidden="1"/>
    <cellStyle name="Followed Hyperlink" xfId="4422" builtinId="9" hidden="1"/>
    <cellStyle name="Followed Hyperlink" xfId="4452" builtinId="9" hidden="1"/>
    <cellStyle name="Followed Hyperlink" xfId="4484" builtinId="9" hidden="1"/>
    <cellStyle name="Followed Hyperlink" xfId="4516" builtinId="9" hidden="1"/>
    <cellStyle name="Followed Hyperlink" xfId="4548" builtinId="9" hidden="1"/>
    <cellStyle name="Followed Hyperlink" xfId="4580" builtinId="9" hidden="1"/>
    <cellStyle name="Followed Hyperlink" xfId="4612" builtinId="9" hidden="1"/>
    <cellStyle name="Followed Hyperlink" xfId="4647" builtinId="9" hidden="1"/>
    <cellStyle name="Followed Hyperlink" xfId="4679" builtinId="9" hidden="1"/>
    <cellStyle name="Followed Hyperlink" xfId="4711" builtinId="9" hidden="1"/>
    <cellStyle name="Followed Hyperlink" xfId="4744" builtinId="9" hidden="1"/>
    <cellStyle name="Followed Hyperlink" xfId="4776" builtinId="9" hidden="1"/>
    <cellStyle name="Followed Hyperlink" xfId="4808" builtinId="9" hidden="1"/>
    <cellStyle name="Followed Hyperlink" xfId="4838" builtinId="9" hidden="1"/>
    <cellStyle name="Followed Hyperlink" xfId="4870" builtinId="9" hidden="1"/>
    <cellStyle name="Followed Hyperlink" xfId="4902" builtinId="9" hidden="1"/>
    <cellStyle name="Followed Hyperlink" xfId="4934" builtinId="9" hidden="1"/>
    <cellStyle name="Followed Hyperlink" xfId="4966" builtinId="9" hidden="1"/>
    <cellStyle name="Followed Hyperlink" xfId="4994" builtinId="9" hidden="1"/>
    <cellStyle name="Followed Hyperlink" xfId="5030" builtinId="9" hidden="1"/>
    <cellStyle name="Followed Hyperlink" xfId="5062" builtinId="9" hidden="1"/>
    <cellStyle name="Followed Hyperlink" xfId="5095" builtinId="9" hidden="1"/>
    <cellStyle name="Followed Hyperlink" xfId="5127" builtinId="9" hidden="1"/>
    <cellStyle name="Followed Hyperlink" xfId="5159" builtinId="9" hidden="1"/>
    <cellStyle name="Followed Hyperlink" xfId="5189" builtinId="9" hidden="1"/>
    <cellStyle name="Followed Hyperlink" xfId="5221" builtinId="9" hidden="1"/>
    <cellStyle name="Followed Hyperlink" xfId="5253" builtinId="9" hidden="1"/>
    <cellStyle name="Followed Hyperlink" xfId="5285" builtinId="9" hidden="1"/>
    <cellStyle name="Followed Hyperlink" xfId="5317" builtinId="9" hidden="1"/>
    <cellStyle name="Followed Hyperlink" xfId="5349" builtinId="9" hidden="1"/>
    <cellStyle name="Followed Hyperlink" xfId="5383" builtinId="9" hidden="1"/>
    <cellStyle name="Followed Hyperlink" xfId="5415" builtinId="9" hidden="1"/>
    <cellStyle name="Followed Hyperlink" xfId="5447" builtinId="9" hidden="1"/>
    <cellStyle name="Followed Hyperlink" xfId="5480" builtinId="9" hidden="1"/>
    <cellStyle name="Followed Hyperlink" xfId="5512" builtinId="9" hidden="1"/>
    <cellStyle name="Followed Hyperlink" xfId="5544" builtinId="9" hidden="1"/>
    <cellStyle name="Followed Hyperlink" xfId="5574" builtinId="9" hidden="1"/>
    <cellStyle name="Followed Hyperlink" xfId="5606" builtinId="9" hidden="1"/>
    <cellStyle name="Followed Hyperlink" xfId="5638" builtinId="9" hidden="1"/>
    <cellStyle name="Followed Hyperlink" xfId="5670" builtinId="9" hidden="1"/>
    <cellStyle name="Followed Hyperlink" xfId="5702" builtinId="9" hidden="1"/>
    <cellStyle name="Followed Hyperlink" xfId="5730" builtinId="9" hidden="1"/>
    <cellStyle name="Followed Hyperlink" xfId="5765" builtinId="9" hidden="1"/>
    <cellStyle name="Followed Hyperlink" xfId="5797" builtinId="9" hidden="1"/>
    <cellStyle name="Followed Hyperlink" xfId="5830" builtinId="9" hidden="1"/>
    <cellStyle name="Followed Hyperlink" xfId="5862" builtinId="9" hidden="1"/>
    <cellStyle name="Followed Hyperlink" xfId="5894" builtinId="9" hidden="1"/>
    <cellStyle name="Followed Hyperlink" xfId="5924" builtinId="9" hidden="1"/>
    <cellStyle name="Followed Hyperlink" xfId="5956" builtinId="9" hidden="1"/>
    <cellStyle name="Followed Hyperlink" xfId="5988" builtinId="9" hidden="1"/>
    <cellStyle name="Followed Hyperlink" xfId="6020" builtinId="9" hidden="1"/>
    <cellStyle name="Followed Hyperlink" xfId="6052" builtinId="9" hidden="1"/>
    <cellStyle name="Followed Hyperlink" xfId="6084" builtinId="9" hidden="1"/>
    <cellStyle name="Followed Hyperlink" xfId="6114" builtinId="9" hidden="1"/>
    <cellStyle name="Followed Hyperlink" xfId="6146" builtinId="9" hidden="1"/>
    <cellStyle name="Followed Hyperlink" xfId="6178" builtinId="9" hidden="1"/>
    <cellStyle name="Followed Hyperlink" xfId="6210" builtinId="9" hidden="1"/>
    <cellStyle name="Followed Hyperlink" xfId="6242" builtinId="9" hidden="1"/>
    <cellStyle name="Followed Hyperlink" xfId="6274" builtinId="9" hidden="1"/>
    <cellStyle name="Followed Hyperlink" xfId="6304" builtinId="9" hidden="1"/>
    <cellStyle name="Followed Hyperlink" xfId="6336" builtinId="9" hidden="1"/>
    <cellStyle name="Followed Hyperlink" xfId="6368" builtinId="9" hidden="1"/>
    <cellStyle name="Followed Hyperlink" xfId="6400" builtinId="9" hidden="1"/>
    <cellStyle name="Followed Hyperlink" xfId="6432" builtinId="9" hidden="1"/>
    <cellStyle name="Followed Hyperlink" xfId="6464" builtinId="9" hidden="1"/>
    <cellStyle name="Followed Hyperlink" xfId="6501" builtinId="9" hidden="1"/>
    <cellStyle name="Followed Hyperlink" xfId="6533" builtinId="9" hidden="1"/>
    <cellStyle name="Followed Hyperlink" xfId="6565" builtinId="9" hidden="1"/>
    <cellStyle name="Followed Hyperlink" xfId="6597" builtinId="9" hidden="1"/>
    <cellStyle name="Followed Hyperlink" xfId="6629" builtinId="9" hidden="1"/>
    <cellStyle name="Followed Hyperlink" xfId="6615" builtinId="9" hidden="1"/>
    <cellStyle name="Followed Hyperlink" xfId="6583" builtinId="9" hidden="1"/>
    <cellStyle name="Followed Hyperlink" xfId="6551" builtinId="9" hidden="1"/>
    <cellStyle name="Followed Hyperlink" xfId="6519" builtinId="9" hidden="1"/>
    <cellStyle name="Followed Hyperlink" xfId="6482" builtinId="9" hidden="1"/>
    <cellStyle name="Followed Hyperlink" xfId="6450" builtinId="9" hidden="1"/>
    <cellStyle name="Followed Hyperlink" xfId="6418" builtinId="9" hidden="1"/>
    <cellStyle name="Followed Hyperlink" xfId="6386" builtinId="9" hidden="1"/>
    <cellStyle name="Followed Hyperlink" xfId="6354" builtinId="9" hidden="1"/>
    <cellStyle name="Followed Hyperlink" xfId="6322" builtinId="9" hidden="1"/>
    <cellStyle name="Followed Hyperlink" xfId="6290" builtinId="9" hidden="1"/>
    <cellStyle name="Followed Hyperlink" xfId="6260" builtinId="9" hidden="1"/>
    <cellStyle name="Followed Hyperlink" xfId="6228" builtinId="9" hidden="1"/>
    <cellStyle name="Followed Hyperlink" xfId="6196" builtinId="9" hidden="1"/>
    <cellStyle name="Followed Hyperlink" xfId="6164" builtinId="9" hidden="1"/>
    <cellStyle name="Followed Hyperlink" xfId="6132" builtinId="9" hidden="1"/>
    <cellStyle name="Followed Hyperlink" xfId="5736" builtinId="9" hidden="1"/>
    <cellStyle name="Followed Hyperlink" xfId="6070" builtinId="9" hidden="1"/>
    <cellStyle name="Followed Hyperlink" xfId="6038" builtinId="9" hidden="1"/>
    <cellStyle name="Followed Hyperlink" xfId="6006" builtinId="9" hidden="1"/>
    <cellStyle name="Followed Hyperlink" xfId="5974" builtinId="9" hidden="1"/>
    <cellStyle name="Followed Hyperlink" xfId="5942" builtinId="9" hidden="1"/>
    <cellStyle name="Followed Hyperlink" xfId="5912" builtinId="9" hidden="1"/>
    <cellStyle name="Followed Hyperlink" xfId="5880" builtinId="9" hidden="1"/>
    <cellStyle name="Followed Hyperlink" xfId="5848" builtinId="9" hidden="1"/>
    <cellStyle name="Followed Hyperlink" xfId="5815" builtinId="9" hidden="1"/>
    <cellStyle name="Followed Hyperlink" xfId="5783" builtinId="9" hidden="1"/>
    <cellStyle name="Followed Hyperlink" xfId="5751" builtinId="9" hidden="1"/>
    <cellStyle name="Followed Hyperlink" xfId="5720" builtinId="9" hidden="1"/>
    <cellStyle name="Followed Hyperlink" xfId="5688" builtinId="9" hidden="1"/>
    <cellStyle name="Followed Hyperlink" xfId="5656" builtinId="9" hidden="1"/>
    <cellStyle name="Followed Hyperlink" xfId="5624" builtinId="9" hidden="1"/>
    <cellStyle name="Followed Hyperlink" xfId="5592" builtinId="9" hidden="1"/>
    <cellStyle name="Followed Hyperlink" xfId="5560" builtinId="9" hidden="1"/>
    <cellStyle name="Followed Hyperlink" xfId="5530" builtinId="9" hidden="1"/>
    <cellStyle name="Followed Hyperlink" xfId="5498" builtinId="9" hidden="1"/>
    <cellStyle name="Followed Hyperlink" xfId="5466" builtinId="9" hidden="1"/>
    <cellStyle name="Followed Hyperlink" xfId="5433" builtinId="9" hidden="1"/>
    <cellStyle name="Followed Hyperlink" xfId="5401" builtinId="9" hidden="1"/>
    <cellStyle name="Followed Hyperlink" xfId="5372" builtinId="9" hidden="1"/>
    <cellStyle name="Followed Hyperlink" xfId="5335" builtinId="9" hidden="1"/>
    <cellStyle name="Followed Hyperlink" xfId="5303" builtinId="9" hidden="1"/>
    <cellStyle name="Followed Hyperlink" xfId="5271" builtinId="9" hidden="1"/>
    <cellStyle name="Followed Hyperlink" xfId="5239" builtinId="9" hidden="1"/>
    <cellStyle name="Followed Hyperlink" xfId="5207" builtinId="9" hidden="1"/>
    <cellStyle name="Followed Hyperlink" xfId="5177" builtinId="9" hidden="1"/>
    <cellStyle name="Followed Hyperlink" xfId="5145" builtinId="9" hidden="1"/>
    <cellStyle name="Followed Hyperlink" xfId="5113" builtinId="9" hidden="1"/>
    <cellStyle name="Followed Hyperlink" xfId="5080" builtinId="9" hidden="1"/>
    <cellStyle name="Followed Hyperlink" xfId="5048" builtinId="9" hidden="1"/>
    <cellStyle name="Followed Hyperlink" xfId="5016" builtinId="9" hidden="1"/>
    <cellStyle name="Followed Hyperlink" xfId="4984" builtinId="9" hidden="1"/>
    <cellStyle name="Followed Hyperlink" xfId="4952" builtinId="9" hidden="1"/>
    <cellStyle name="Followed Hyperlink" xfId="4920" builtinId="9" hidden="1"/>
    <cellStyle name="Followed Hyperlink" xfId="4888" builtinId="9" hidden="1"/>
    <cellStyle name="Followed Hyperlink" xfId="4856" builtinId="9" hidden="1"/>
    <cellStyle name="Followed Hyperlink" xfId="4824" builtinId="9" hidden="1"/>
    <cellStyle name="Followed Hyperlink" xfId="4794" builtinId="9" hidden="1"/>
    <cellStyle name="Followed Hyperlink" xfId="4762" builtinId="9" hidden="1"/>
    <cellStyle name="Followed Hyperlink" xfId="4730" builtinId="9" hidden="1"/>
    <cellStyle name="Followed Hyperlink" xfId="4697" builtinId="9" hidden="1"/>
    <cellStyle name="Followed Hyperlink" xfId="4665" builtinId="9" hidden="1"/>
    <cellStyle name="Followed Hyperlink" xfId="4625" builtinId="9" hidden="1"/>
    <cellStyle name="Followed Hyperlink" xfId="4598" builtinId="9" hidden="1"/>
    <cellStyle name="Followed Hyperlink" xfId="4566" builtinId="9" hidden="1"/>
    <cellStyle name="Followed Hyperlink" xfId="4534" builtinId="9" hidden="1"/>
    <cellStyle name="Followed Hyperlink" xfId="4502" builtinId="9" hidden="1"/>
    <cellStyle name="Followed Hyperlink" xfId="4470" builtinId="9" hidden="1"/>
    <cellStyle name="Followed Hyperlink" xfId="4440" builtinId="9" hidden="1"/>
    <cellStyle name="Followed Hyperlink" xfId="4408" builtinId="9" hidden="1"/>
    <cellStyle name="Followed Hyperlink" xfId="4376" builtinId="9" hidden="1"/>
    <cellStyle name="Followed Hyperlink" xfId="4343" builtinId="9" hidden="1"/>
    <cellStyle name="Followed Hyperlink" xfId="4311" builtinId="9" hidden="1"/>
    <cellStyle name="Followed Hyperlink" xfId="4279" builtinId="9" hidden="1"/>
    <cellStyle name="Followed Hyperlink" xfId="4248" builtinId="9" hidden="1"/>
    <cellStyle name="Followed Hyperlink" xfId="4216" builtinId="9" hidden="1"/>
    <cellStyle name="Followed Hyperlink" xfId="4184" builtinId="9" hidden="1"/>
    <cellStyle name="Followed Hyperlink" xfId="4152" builtinId="9" hidden="1"/>
    <cellStyle name="Followed Hyperlink" xfId="4120" builtinId="9" hidden="1"/>
    <cellStyle name="Followed Hyperlink" xfId="4088" builtinId="9" hidden="1"/>
    <cellStyle name="Followed Hyperlink" xfId="4058" builtinId="9" hidden="1"/>
    <cellStyle name="Followed Hyperlink" xfId="4026" builtinId="9" hidden="1"/>
    <cellStyle name="Followed Hyperlink" xfId="3994" builtinId="9" hidden="1"/>
    <cellStyle name="Followed Hyperlink" xfId="3961" builtinId="9" hidden="1"/>
    <cellStyle name="Followed Hyperlink" xfId="3929" builtinId="9" hidden="1"/>
    <cellStyle name="Followed Hyperlink" xfId="3530" builtinId="9" hidden="1"/>
    <cellStyle name="Followed Hyperlink" xfId="3864" builtinId="9" hidden="1"/>
    <cellStyle name="Followed Hyperlink" xfId="3832" builtinId="9" hidden="1"/>
    <cellStyle name="Followed Hyperlink" xfId="3800" builtinId="9" hidden="1"/>
    <cellStyle name="Followed Hyperlink" xfId="3768" builtinId="9" hidden="1"/>
    <cellStyle name="Followed Hyperlink" xfId="3736" builtinId="9" hidden="1"/>
    <cellStyle name="Followed Hyperlink" xfId="3706" builtinId="9" hidden="1"/>
    <cellStyle name="Followed Hyperlink" xfId="3674" builtinId="9" hidden="1"/>
    <cellStyle name="Followed Hyperlink" xfId="3642" builtinId="9" hidden="1"/>
    <cellStyle name="Followed Hyperlink" xfId="3609" builtinId="9" hidden="1"/>
    <cellStyle name="Followed Hyperlink" xfId="3577" builtinId="9" hidden="1"/>
    <cellStyle name="Followed Hyperlink" xfId="3545" builtinId="9" hidden="1"/>
    <cellStyle name="Followed Hyperlink" xfId="3512" builtinId="9" hidden="1"/>
    <cellStyle name="Followed Hyperlink" xfId="3480" builtinId="9" hidden="1"/>
    <cellStyle name="Followed Hyperlink" xfId="3448" builtinId="9" hidden="1"/>
    <cellStyle name="Followed Hyperlink" xfId="3416" builtinId="9" hidden="1"/>
    <cellStyle name="Followed Hyperlink" xfId="3384" builtinId="9" hidden="1"/>
    <cellStyle name="Followed Hyperlink" xfId="3352" builtinId="9" hidden="1"/>
    <cellStyle name="Followed Hyperlink" xfId="3322" builtinId="9" hidden="1"/>
    <cellStyle name="Followed Hyperlink" xfId="3290" builtinId="9" hidden="1"/>
    <cellStyle name="Followed Hyperlink" xfId="3258" builtinId="9" hidden="1"/>
    <cellStyle name="Followed Hyperlink" xfId="3225" builtinId="9" hidden="1"/>
    <cellStyle name="Followed Hyperlink" xfId="3193" builtinId="9" hidden="1"/>
    <cellStyle name="Followed Hyperlink" xfId="2783" builtinId="9" hidden="1"/>
    <cellStyle name="Followed Hyperlink" xfId="3128" builtinId="9" hidden="1"/>
    <cellStyle name="Followed Hyperlink" xfId="3096" builtinId="9" hidden="1"/>
    <cellStyle name="Followed Hyperlink" xfId="3064" builtinId="9" hidden="1"/>
    <cellStyle name="Followed Hyperlink" xfId="3032" builtinId="9" hidden="1"/>
    <cellStyle name="Followed Hyperlink" xfId="3000" builtinId="9" hidden="1"/>
    <cellStyle name="Followed Hyperlink" xfId="2970" builtinId="9" hidden="1"/>
    <cellStyle name="Followed Hyperlink" xfId="2938" builtinId="9" hidden="1"/>
    <cellStyle name="Followed Hyperlink" xfId="2906" builtinId="9" hidden="1"/>
    <cellStyle name="Followed Hyperlink" xfId="2873" builtinId="9" hidden="1"/>
    <cellStyle name="Followed Hyperlink" xfId="2841" builtinId="9" hidden="1"/>
    <cellStyle name="Followed Hyperlink" xfId="2809" builtinId="9" hidden="1"/>
    <cellStyle name="Followed Hyperlink" xfId="2760" builtinId="9" hidden="1"/>
    <cellStyle name="Followed Hyperlink" xfId="2728" builtinId="9" hidden="1"/>
    <cellStyle name="Followed Hyperlink" xfId="2696" builtinId="9" hidden="1"/>
    <cellStyle name="Followed Hyperlink" xfId="2664" builtinId="9" hidden="1"/>
    <cellStyle name="Followed Hyperlink" xfId="2632" builtinId="9" hidden="1"/>
    <cellStyle name="Followed Hyperlink" xfId="2600" builtinId="9" hidden="1"/>
    <cellStyle name="Followed Hyperlink" xfId="2570" builtinId="9" hidden="1"/>
    <cellStyle name="Followed Hyperlink" xfId="2538" builtinId="9" hidden="1"/>
    <cellStyle name="Followed Hyperlink" xfId="2506" builtinId="9" hidden="1"/>
    <cellStyle name="Followed Hyperlink" xfId="2473" builtinId="9" hidden="1"/>
    <cellStyle name="Followed Hyperlink" xfId="2441" builtinId="9" hidden="1"/>
    <cellStyle name="Followed Hyperlink" xfId="2409" builtinId="9" hidden="1"/>
    <cellStyle name="Followed Hyperlink" xfId="2373" builtinId="9" hidden="1"/>
    <cellStyle name="Followed Hyperlink" xfId="2341" builtinId="9" hidden="1"/>
    <cellStyle name="Followed Hyperlink" xfId="2309" builtinId="9" hidden="1"/>
    <cellStyle name="Followed Hyperlink" xfId="2277" builtinId="9" hidden="1"/>
    <cellStyle name="Followed Hyperlink" xfId="2245" builtinId="9" hidden="1"/>
    <cellStyle name="Followed Hyperlink" xfId="2215" builtinId="9" hidden="1"/>
    <cellStyle name="Followed Hyperlink" xfId="2183" builtinId="9" hidden="1"/>
    <cellStyle name="Followed Hyperlink" xfId="2151" builtinId="9" hidden="1"/>
    <cellStyle name="Followed Hyperlink" xfId="2118" builtinId="9" hidden="1"/>
    <cellStyle name="Followed Hyperlink" xfId="2086" builtinId="9" hidden="1"/>
    <cellStyle name="Followed Hyperlink" xfId="2054" builtinId="9" hidden="1"/>
    <cellStyle name="Followed Hyperlink" xfId="2021" builtinId="9" hidden="1"/>
    <cellStyle name="Followed Hyperlink" xfId="1989" builtinId="9" hidden="1"/>
    <cellStyle name="Followed Hyperlink" xfId="1957" builtinId="9" hidden="1"/>
    <cellStyle name="Followed Hyperlink" xfId="1925" builtinId="9" hidden="1"/>
    <cellStyle name="Followed Hyperlink" xfId="1893" builtinId="9" hidden="1"/>
    <cellStyle name="Followed Hyperlink" xfId="1861" builtinId="9" hidden="1"/>
    <cellStyle name="Followed Hyperlink" xfId="1831" builtinId="9" hidden="1"/>
    <cellStyle name="Followed Hyperlink" xfId="1799" builtinId="9" hidden="1"/>
    <cellStyle name="Followed Hyperlink" xfId="1767" builtinId="9" hidden="1"/>
    <cellStyle name="Followed Hyperlink" xfId="1734" builtinId="9" hidden="1"/>
    <cellStyle name="Followed Hyperlink" xfId="1702" builtinId="9" hidden="1"/>
    <cellStyle name="Followed Hyperlink" xfId="1670" builtinId="9" hidden="1"/>
    <cellStyle name="Followed Hyperlink" xfId="1634" builtinId="9" hidden="1"/>
    <cellStyle name="Followed Hyperlink" xfId="1602" builtinId="9" hidden="1"/>
    <cellStyle name="Followed Hyperlink" xfId="1570" builtinId="9" hidden="1"/>
    <cellStyle name="Followed Hyperlink" xfId="1538" builtinId="9" hidden="1"/>
    <cellStyle name="Followed Hyperlink" xfId="1506" builtinId="9" hidden="1"/>
    <cellStyle name="Followed Hyperlink" xfId="1476" builtinId="9" hidden="1"/>
    <cellStyle name="Followed Hyperlink" xfId="1444" builtinId="9" hidden="1"/>
    <cellStyle name="Followed Hyperlink" xfId="1412" builtinId="9" hidden="1"/>
    <cellStyle name="Followed Hyperlink" xfId="1380" builtinId="9" hidden="1"/>
    <cellStyle name="Followed Hyperlink" xfId="1348" builtinId="9" hidden="1"/>
    <cellStyle name="Followed Hyperlink" xfId="1316" builtinId="9" hidden="1"/>
    <cellStyle name="Followed Hyperlink" xfId="1283" builtinId="9" hidden="1"/>
    <cellStyle name="Followed Hyperlink" xfId="1251" builtinId="9" hidden="1"/>
    <cellStyle name="Followed Hyperlink" xfId="1219" builtinId="9" hidden="1"/>
    <cellStyle name="Followed Hyperlink" xfId="787" builtinId="9" hidden="1"/>
    <cellStyle name="Followed Hyperlink" xfId="819" builtinId="9" hidden="1"/>
    <cellStyle name="Followed Hyperlink" xfId="835" builtinId="9" hidden="1"/>
    <cellStyle name="Followed Hyperlink" xfId="851" builtinId="9" hidden="1"/>
    <cellStyle name="Followed Hyperlink" xfId="883" builtinId="9" hidden="1"/>
    <cellStyle name="Followed Hyperlink" xfId="899" builtinId="9" hidden="1"/>
    <cellStyle name="Followed Hyperlink" xfId="915" builtinId="9" hidden="1"/>
    <cellStyle name="Followed Hyperlink" xfId="949" builtinId="9" hidden="1"/>
    <cellStyle name="Followed Hyperlink" xfId="965" builtinId="9" hidden="1"/>
    <cellStyle name="Followed Hyperlink" xfId="981" builtinId="9" hidden="1"/>
    <cellStyle name="Followed Hyperlink" xfId="1013" builtinId="9" hidden="1"/>
    <cellStyle name="Followed Hyperlink" xfId="1029" builtinId="9" hidden="1"/>
    <cellStyle name="Followed Hyperlink" xfId="1045" builtinId="9" hidden="1"/>
    <cellStyle name="Followed Hyperlink" xfId="1077" builtinId="9" hidden="1"/>
    <cellStyle name="Followed Hyperlink" xfId="1093" builtinId="9" hidden="1"/>
    <cellStyle name="Followed Hyperlink" xfId="1109" builtinId="9" hidden="1"/>
    <cellStyle name="Followed Hyperlink" xfId="1139" builtinId="9" hidden="1"/>
    <cellStyle name="Followed Hyperlink" xfId="1155" builtinId="9" hidden="1"/>
    <cellStyle name="Followed Hyperlink" xfId="1171" builtinId="9" hidden="1"/>
    <cellStyle name="Followed Hyperlink" xfId="1203" builtinId="9" hidden="1"/>
    <cellStyle name="Followed Hyperlink" xfId="1187" builtinId="9" hidden="1"/>
    <cellStyle name="Followed Hyperlink" xfId="1123" builtinId="9" hidden="1"/>
    <cellStyle name="Followed Hyperlink" xfId="1061" builtinId="9" hidden="1"/>
    <cellStyle name="Followed Hyperlink" xfId="997" builtinId="9" hidden="1"/>
    <cellStyle name="Followed Hyperlink" xfId="933" builtinId="9" hidden="1"/>
    <cellStyle name="Followed Hyperlink" xfId="867" builtinId="9" hidden="1"/>
    <cellStyle name="Followed Hyperlink" xfId="803" builtinId="9" hidden="1"/>
    <cellStyle name="Followed Hyperlink" xfId="661" builtinId="9" hidden="1"/>
    <cellStyle name="Followed Hyperlink" xfId="693" builtinId="9" hidden="1"/>
    <cellStyle name="Followed Hyperlink" xfId="709" builtinId="9" hidden="1"/>
    <cellStyle name="Followed Hyperlink" xfId="725" builtinId="9" hidden="1"/>
    <cellStyle name="Followed Hyperlink" xfId="741" builtinId="9" hidden="1"/>
    <cellStyle name="Followed Hyperlink" xfId="755" builtinId="9" hidden="1"/>
    <cellStyle name="Followed Hyperlink" xfId="771" builtinId="9" hidden="1"/>
    <cellStyle name="Followed Hyperlink" xfId="677" builtinId="9" hidden="1"/>
    <cellStyle name="Followed Hyperlink" xfId="613" builtinId="9" hidden="1"/>
    <cellStyle name="Followed Hyperlink" xfId="629" builtinId="9" hidden="1"/>
    <cellStyle name="Followed Hyperlink" xfId="645" builtinId="9" hidden="1"/>
    <cellStyle name="Followed Hyperlink" xfId="597" builtinId="9" hidden="1"/>
    <cellStyle name="Followed Hyperlink" xfId="581" builtinId="9" hidden="1"/>
    <cellStyle name="Hyperlink" xfId="4821" builtinId="8" hidden="1"/>
    <cellStyle name="Hyperlink" xfId="4823" builtinId="8" hidden="1"/>
    <cellStyle name="Hyperlink" xfId="4825" builtinId="8" hidden="1"/>
    <cellStyle name="Hyperlink" xfId="4837" builtinId="8" hidden="1"/>
    <cellStyle name="Hyperlink" xfId="4839" builtinId="8" hidden="1"/>
    <cellStyle name="Hyperlink" xfId="4845" builtinId="8" hidden="1"/>
    <cellStyle name="Hyperlink" xfId="4849" builtinId="8" hidden="1"/>
    <cellStyle name="Hyperlink" xfId="4857" builtinId="8" hidden="1"/>
    <cellStyle name="Hyperlink" xfId="4861" builtinId="8" hidden="1"/>
    <cellStyle name="Hyperlink" xfId="4869" builtinId="8" hidden="1"/>
    <cellStyle name="Hyperlink" xfId="4871" builtinId="8" hidden="1"/>
    <cellStyle name="Hyperlink" xfId="4873" builtinId="8" hidden="1"/>
    <cellStyle name="Hyperlink" xfId="4885" builtinId="8" hidden="1"/>
    <cellStyle name="Hyperlink" xfId="4887" builtinId="8" hidden="1"/>
    <cellStyle name="Hyperlink" xfId="4893" builtinId="8" hidden="1"/>
    <cellStyle name="Hyperlink" xfId="4901" builtinId="8" hidden="1"/>
    <cellStyle name="Hyperlink" xfId="4905" builtinId="8" hidden="1"/>
    <cellStyle name="Hyperlink" xfId="4909" builtinId="8" hidden="1"/>
    <cellStyle name="Hyperlink" xfId="4917" builtinId="8" hidden="1"/>
    <cellStyle name="Hyperlink" xfId="4921" builtinId="8" hidden="1"/>
    <cellStyle name="Hyperlink" xfId="4925" builtinId="8" hidden="1"/>
    <cellStyle name="Hyperlink" xfId="4933" builtinId="8" hidden="1"/>
    <cellStyle name="Hyperlink" xfId="4935" builtinId="8" hidden="1"/>
    <cellStyle name="Hyperlink" xfId="4943" builtinId="8" hidden="1"/>
    <cellStyle name="Hyperlink" xfId="4949" builtinId="8" hidden="1"/>
    <cellStyle name="Hyperlink" xfId="4953" builtinId="8" hidden="1"/>
    <cellStyle name="Hyperlink" xfId="4957" builtinId="8" hidden="1"/>
    <cellStyle name="Hyperlink" xfId="4967" builtinId="8" hidden="1"/>
    <cellStyle name="Hyperlink" xfId="4969" builtinId="8" hidden="1"/>
    <cellStyle name="Hyperlink" xfId="4973" builtinId="8" hidden="1"/>
    <cellStyle name="Hyperlink" xfId="4981" builtinId="8" hidden="1"/>
    <cellStyle name="Hyperlink" xfId="4985" builtinId="8" hidden="1"/>
    <cellStyle name="Hyperlink" xfId="4991" builtinId="8" hidden="1"/>
    <cellStyle name="Hyperlink" xfId="4993" builtinId="8" hidden="1"/>
    <cellStyle name="Hyperlink" xfId="5004" builtinId="8" hidden="1"/>
    <cellStyle name="Hyperlink" xfId="5007" builtinId="8" hidden="1"/>
    <cellStyle name="Hyperlink" xfId="5015" builtinId="8" hidden="1"/>
    <cellStyle name="Hyperlink" xfId="5017" builtinId="8" hidden="1"/>
    <cellStyle name="Hyperlink" xfId="5021" builtinId="8" hidden="1"/>
    <cellStyle name="Hyperlink" xfId="5031" builtinId="8" hidden="1"/>
    <cellStyle name="Hyperlink" xfId="5033" builtinId="8" hidden="1"/>
    <cellStyle name="Hyperlink" xfId="5039" builtinId="8" hidden="1"/>
    <cellStyle name="Hyperlink" xfId="5045" builtinId="8" hidden="1"/>
    <cellStyle name="Hyperlink" xfId="5053" builtinId="8" hidden="1"/>
    <cellStyle name="Hyperlink" xfId="5055" builtinId="8" hidden="1"/>
    <cellStyle name="Hyperlink" xfId="5063" builtinId="8" hidden="1"/>
    <cellStyle name="Hyperlink" xfId="5065" builtinId="8" hidden="1"/>
    <cellStyle name="Hyperlink" xfId="5071" builtinId="8" hidden="1"/>
    <cellStyle name="Hyperlink" xfId="5079" builtinId="8" hidden="1"/>
    <cellStyle name="Hyperlink" xfId="5081" builtinId="8" hidden="1"/>
    <cellStyle name="Hyperlink" xfId="5087" builtinId="8" hidden="1"/>
    <cellStyle name="Hyperlink" xfId="5096" builtinId="8" hidden="1"/>
    <cellStyle name="Hyperlink" xfId="5102" builtinId="8" hidden="1"/>
    <cellStyle name="Hyperlink" xfId="5104" builtinId="8" hidden="1"/>
    <cellStyle name="Hyperlink" xfId="5114" builtinId="8" hidden="1"/>
    <cellStyle name="Hyperlink" xfId="5118" builtinId="8" hidden="1"/>
    <cellStyle name="Hyperlink" xfId="5120" builtinId="8" hidden="1"/>
    <cellStyle name="Hyperlink" xfId="5128" builtinId="8" hidden="1"/>
    <cellStyle name="Hyperlink" xfId="5130" builtinId="8" hidden="1"/>
    <cellStyle name="Hyperlink" xfId="5138" builtinId="8" hidden="1"/>
    <cellStyle name="Hyperlink" xfId="5144" builtinId="8" hidden="1"/>
    <cellStyle name="Hyperlink" xfId="5150" builtinId="8" hidden="1"/>
    <cellStyle name="Hyperlink" xfId="5152" builtinId="8" hidden="1"/>
    <cellStyle name="Hyperlink" xfId="5162" builtinId="8" hidden="1"/>
    <cellStyle name="Hyperlink" xfId="5166" builtinId="8" hidden="1"/>
    <cellStyle name="Hyperlink" xfId="5168" builtinId="8" hidden="1"/>
    <cellStyle name="Hyperlink" xfId="4724" builtinId="8" hidden="1"/>
    <cellStyle name="Hyperlink" xfId="5180" builtinId="8" hidden="1"/>
    <cellStyle name="Hyperlink" xfId="5184" builtinId="8" hidden="1"/>
    <cellStyle name="Hyperlink" xfId="5190" builtinId="8" hidden="1"/>
    <cellStyle name="Hyperlink" xfId="5198" builtinId="8" hidden="1"/>
    <cellStyle name="Hyperlink" xfId="5200" builtinId="8" hidden="1"/>
    <cellStyle name="Hyperlink" xfId="5208" builtinId="8" hidden="1"/>
    <cellStyle name="Hyperlink" xfId="5212" builtinId="8" hidden="1"/>
    <cellStyle name="Hyperlink" xfId="5214" builtinId="8" hidden="1"/>
    <cellStyle name="Hyperlink" xfId="5224" builtinId="8" hidden="1"/>
    <cellStyle name="Hyperlink" xfId="5228" builtinId="8" hidden="1"/>
    <cellStyle name="Hyperlink" xfId="5232" builtinId="8" hidden="1"/>
    <cellStyle name="Hyperlink" xfId="5216" builtinId="8" hidden="1"/>
    <cellStyle name="Hyperlink" xfId="5176" builtinId="8" hidden="1"/>
    <cellStyle name="Hyperlink" xfId="5154" builtinId="8" hidden="1"/>
    <cellStyle name="Hyperlink" xfId="5089" builtinId="8" hidden="1"/>
    <cellStyle name="Hyperlink" xfId="5069" builtinId="8" hidden="1"/>
    <cellStyle name="Hyperlink" xfId="5047" builtinId="8" hidden="1"/>
    <cellStyle name="Hyperlink" xfId="4983" builtinId="8" hidden="1"/>
    <cellStyle name="Hyperlink" xfId="4961" builtinId="8" hidden="1"/>
    <cellStyle name="Hyperlink" xfId="4919" builtinId="8" hidden="1"/>
    <cellStyle name="Hyperlink" xfId="4877" builtinId="8" hidden="1"/>
    <cellStyle name="Hyperlink" xfId="4833" builtinId="8" hidden="1"/>
    <cellStyle name="Hyperlink" xfId="4813" builtinId="8" hidden="1"/>
    <cellStyle name="Hyperlink" xfId="4751" builtinId="8" hidden="1"/>
    <cellStyle name="Hyperlink" xfId="4729" builtinId="8" hidden="1"/>
    <cellStyle name="Hyperlink" xfId="4706" builtinId="8" hidden="1"/>
    <cellStyle name="Hyperlink" xfId="4642" builtinId="8" hidden="1"/>
    <cellStyle name="Hyperlink" xfId="4619" builtinId="8" hidden="1"/>
    <cellStyle name="Hyperlink" xfId="4575" builtinId="8" hidden="1"/>
    <cellStyle name="Hyperlink" xfId="4533" builtinId="8" hidden="1"/>
    <cellStyle name="Hyperlink" xfId="4491" builtinId="8" hidden="1"/>
    <cellStyle name="Hyperlink" xfId="4469" builtinId="8" hidden="1"/>
    <cellStyle name="Hyperlink" xfId="4407" builtinId="8" hidden="1"/>
    <cellStyle name="Hyperlink" xfId="4385" builtinId="8" hidden="1"/>
    <cellStyle name="Hyperlink" xfId="4365" builtinId="8" hidden="1"/>
    <cellStyle name="Hyperlink" xfId="4300" builtinId="8" hidden="1"/>
    <cellStyle name="Hyperlink" xfId="4278" builtinId="8" hidden="1"/>
    <cellStyle name="Hyperlink" xfId="4237" builtinId="8" hidden="1"/>
    <cellStyle name="Hyperlink" xfId="4193" builtinId="8" hidden="1"/>
    <cellStyle name="Hyperlink" xfId="4151" builtinId="8" hidden="1"/>
    <cellStyle name="Hyperlink" xfId="4129" builtinId="8" hidden="1"/>
    <cellStyle name="Hyperlink" xfId="4067" builtinId="8" hidden="1"/>
    <cellStyle name="Hyperlink" xfId="4047" builtinId="8" hidden="1"/>
    <cellStyle name="Hyperlink" xfId="4025" builtinId="8" hidden="1"/>
    <cellStyle name="Hyperlink" xfId="3960" builtinId="8" hidden="1"/>
    <cellStyle name="Hyperlink" xfId="3938" builtinId="8" hidden="1"/>
    <cellStyle name="Hyperlink" xfId="3161" builtinId="8" hidden="1"/>
    <cellStyle name="Hyperlink" xfId="3853" builtinId="8" hidden="1"/>
    <cellStyle name="Hyperlink" xfId="3809" builtinId="8" hidden="1"/>
    <cellStyle name="Hyperlink" xfId="3789" builtinId="8" hidden="1"/>
    <cellStyle name="Hyperlink" xfId="3725" builtinId="8" hidden="1"/>
    <cellStyle name="Hyperlink" xfId="3705" builtinId="8" hidden="1"/>
    <cellStyle name="Hyperlink" xfId="3683" builtinId="8" hidden="1"/>
    <cellStyle name="Hyperlink" xfId="3618" builtinId="8" hidden="1"/>
    <cellStyle name="Hyperlink" xfId="3598" builtinId="8" hidden="1"/>
    <cellStyle name="Hyperlink" xfId="3554" builtinId="8" hidden="1"/>
    <cellStyle name="Hyperlink" xfId="2858" builtinId="8" hidden="1"/>
    <cellStyle name="Hyperlink" xfId="2864" builtinId="8" hidden="1"/>
    <cellStyle name="Hyperlink" xfId="2866" builtinId="8" hidden="1"/>
    <cellStyle name="Hyperlink" xfId="2878" builtinId="8" hidden="1"/>
    <cellStyle name="Hyperlink" xfId="2880" builtinId="8" hidden="1"/>
    <cellStyle name="Hyperlink" xfId="2882" builtinId="8" hidden="1"/>
    <cellStyle name="Hyperlink" xfId="2891" builtinId="8" hidden="1"/>
    <cellStyle name="Hyperlink" xfId="2895" builtinId="8" hidden="1"/>
    <cellStyle name="Hyperlink" xfId="2899" builtinId="8" hidden="1"/>
    <cellStyle name="Hyperlink" xfId="2905" builtinId="8" hidden="1"/>
    <cellStyle name="Hyperlink" xfId="2911" builtinId="8" hidden="1"/>
    <cellStyle name="Hyperlink" xfId="2913" builtinId="8" hidden="1"/>
    <cellStyle name="Hyperlink" xfId="2923" builtinId="8" hidden="1"/>
    <cellStyle name="Hyperlink" xfId="2927" builtinId="8" hidden="1"/>
    <cellStyle name="Hyperlink" xfId="2929" builtinId="8" hidden="1"/>
    <cellStyle name="Hyperlink" xfId="2937" builtinId="8" hidden="1"/>
    <cellStyle name="Hyperlink" xfId="2939" builtinId="8" hidden="1"/>
    <cellStyle name="Hyperlink" xfId="2945" builtinId="8" hidden="1"/>
    <cellStyle name="Hyperlink" xfId="2951" builtinId="8" hidden="1"/>
    <cellStyle name="Hyperlink" xfId="2955" builtinId="8" hidden="1"/>
    <cellStyle name="Hyperlink" xfId="2961" builtinId="8" hidden="1"/>
    <cellStyle name="Hyperlink" xfId="2969" builtinId="8" hidden="1"/>
    <cellStyle name="Hyperlink" xfId="2784" builtinId="8" hidden="1"/>
    <cellStyle name="Hyperlink" xfId="2973" builtinId="8" hidden="1"/>
    <cellStyle name="Hyperlink" xfId="2981" builtinId="8" hidden="1"/>
    <cellStyle name="Hyperlink" xfId="2983" builtinId="8" hidden="1"/>
    <cellStyle name="Hyperlink" xfId="2989" builtinId="8" hidden="1"/>
    <cellStyle name="Hyperlink" xfId="2993" builtinId="8" hidden="1"/>
    <cellStyle name="Hyperlink" xfId="3001" builtinId="8" hidden="1"/>
    <cellStyle name="Hyperlink" xfId="3005" builtinId="8" hidden="1"/>
    <cellStyle name="Hyperlink" xfId="3013" builtinId="8" hidden="1"/>
    <cellStyle name="Hyperlink" xfId="3015" builtinId="8" hidden="1"/>
    <cellStyle name="Hyperlink" xfId="3017" builtinId="8" hidden="1"/>
    <cellStyle name="Hyperlink" xfId="3025" builtinId="8" hidden="1"/>
    <cellStyle name="Hyperlink" xfId="3029" builtinId="8" hidden="1"/>
    <cellStyle name="Hyperlink" xfId="3033" builtinId="8" hidden="1"/>
    <cellStyle name="Hyperlink" xfId="3039" builtinId="8" hidden="1"/>
    <cellStyle name="Hyperlink" xfId="3047" builtinId="8" hidden="1"/>
    <cellStyle name="Hyperlink" xfId="3049" builtinId="8" hidden="1"/>
    <cellStyle name="Hyperlink" xfId="3057" builtinId="8" hidden="1"/>
    <cellStyle name="Hyperlink" xfId="3061" builtinId="8" hidden="1"/>
    <cellStyle name="Hyperlink" xfId="3063" builtinId="8" hidden="1"/>
    <cellStyle name="Hyperlink" xfId="3071" builtinId="8" hidden="1"/>
    <cellStyle name="Hyperlink" xfId="3073" builtinId="8" hidden="1"/>
    <cellStyle name="Hyperlink" xfId="3079" builtinId="8" hidden="1"/>
    <cellStyle name="Hyperlink" xfId="3087" builtinId="8" hidden="1"/>
    <cellStyle name="Hyperlink" xfId="3093" builtinId="8" hidden="1"/>
    <cellStyle name="Hyperlink" xfId="3095" builtinId="8" hidden="1"/>
    <cellStyle name="Hyperlink" xfId="3103" builtinId="8" hidden="1"/>
    <cellStyle name="Hyperlink" xfId="3105" builtinId="8" hidden="1"/>
    <cellStyle name="Hyperlink" xfId="3109" builtinId="8" hidden="1"/>
    <cellStyle name="Hyperlink" xfId="3117" builtinId="8" hidden="1"/>
    <cellStyle name="Hyperlink" xfId="3119" builtinId="8" hidden="1"/>
    <cellStyle name="Hyperlink" xfId="3125" builtinId="8" hidden="1"/>
    <cellStyle name="Hyperlink" xfId="3133" builtinId="8" hidden="1"/>
    <cellStyle name="Hyperlink" xfId="3137" builtinId="8" hidden="1"/>
    <cellStyle name="Hyperlink" xfId="3141" builtinId="8" hidden="1"/>
    <cellStyle name="Hyperlink" xfId="3149" builtinId="8" hidden="1"/>
    <cellStyle name="Hyperlink" xfId="3151" builtinId="8" hidden="1"/>
    <cellStyle name="Hyperlink" xfId="3164" builtinId="8" hidden="1"/>
    <cellStyle name="Hyperlink" xfId="3165" builtinId="8" hidden="1"/>
    <cellStyle name="Hyperlink" xfId="3166" builtinId="8" hidden="1"/>
    <cellStyle name="Hyperlink" xfId="3174" builtinId="8" hidden="1"/>
    <cellStyle name="Hyperlink" xfId="3178" builtinId="8" hidden="1"/>
    <cellStyle name="Hyperlink" xfId="3184" builtinId="8" hidden="1"/>
    <cellStyle name="Hyperlink" xfId="3186" builtinId="8" hidden="1"/>
    <cellStyle name="Hyperlink" xfId="3194" builtinId="8" hidden="1"/>
    <cellStyle name="Hyperlink" xfId="3198" builtinId="8" hidden="1"/>
    <cellStyle name="Hyperlink" xfId="3200" builtinId="8" hidden="1"/>
    <cellStyle name="Hyperlink" xfId="3208" builtinId="8" hidden="1"/>
    <cellStyle name="Hyperlink" xfId="3210" builtinId="8" hidden="1"/>
    <cellStyle name="Hyperlink" xfId="3218" builtinId="8" hidden="1"/>
    <cellStyle name="Hyperlink" xfId="3224" builtinId="8" hidden="1"/>
    <cellStyle name="Hyperlink" xfId="3230" builtinId="8" hidden="1"/>
    <cellStyle name="Hyperlink" xfId="3232" builtinId="8" hidden="1"/>
    <cellStyle name="Hyperlink" xfId="3240" builtinId="8" hidden="1"/>
    <cellStyle name="Hyperlink" xfId="3242" builtinId="8" hidden="1"/>
    <cellStyle name="Hyperlink" xfId="3246" builtinId="8" hidden="1"/>
    <cellStyle name="Hyperlink" xfId="3255" builtinId="8" hidden="1"/>
    <cellStyle name="Hyperlink" xfId="3259" builtinId="8" hidden="1"/>
    <cellStyle name="Hyperlink" xfId="3265" builtinId="8" hidden="1"/>
    <cellStyle name="Hyperlink" xfId="3271" builtinId="8" hidden="1"/>
    <cellStyle name="Hyperlink" xfId="3275" builtinId="8" hidden="1"/>
    <cellStyle name="Hyperlink" xfId="3279" builtinId="8" hidden="1"/>
    <cellStyle name="Hyperlink" xfId="3287" builtinId="8" hidden="1"/>
    <cellStyle name="Hyperlink" xfId="3289" builtinId="8" hidden="1"/>
    <cellStyle name="Hyperlink" xfId="3291" builtinId="8" hidden="1"/>
    <cellStyle name="Hyperlink" xfId="3303" builtinId="8" hidden="1"/>
    <cellStyle name="Hyperlink" xfId="3305" builtinId="8" hidden="1"/>
    <cellStyle name="Hyperlink" xfId="3311" builtinId="8" hidden="1"/>
    <cellStyle name="Hyperlink" xfId="3315" builtinId="8" hidden="1"/>
    <cellStyle name="Hyperlink" xfId="3321" builtinId="8" hidden="1"/>
    <cellStyle name="Hyperlink" xfId="3323" builtinId="8" hidden="1"/>
    <cellStyle name="Hyperlink" xfId="3331" builtinId="8" hidden="1"/>
    <cellStyle name="Hyperlink" xfId="3335" builtinId="8" hidden="1"/>
    <cellStyle name="Hyperlink" xfId="3337" builtinId="8" hidden="1"/>
    <cellStyle name="Hyperlink" xfId="3345" builtinId="8" hidden="1"/>
    <cellStyle name="Hyperlink" xfId="3349" builtinId="8" hidden="1"/>
    <cellStyle name="Hyperlink" xfId="3353" builtinId="8" hidden="1"/>
    <cellStyle name="Hyperlink" xfId="3359" builtinId="8" hidden="1"/>
    <cellStyle name="Hyperlink" xfId="3365" builtinId="8" hidden="1"/>
    <cellStyle name="Hyperlink" xfId="3367" builtinId="8" hidden="1"/>
    <cellStyle name="Hyperlink" xfId="3375" builtinId="8" hidden="1"/>
    <cellStyle name="Hyperlink" xfId="3377" builtinId="8" hidden="1"/>
    <cellStyle name="Hyperlink" xfId="3381" builtinId="8" hidden="1"/>
    <cellStyle name="Hyperlink" xfId="3391" builtinId="8" hidden="1"/>
    <cellStyle name="Hyperlink" xfId="3393" builtinId="8" hidden="1"/>
    <cellStyle name="Hyperlink" xfId="3399" builtinId="8" hidden="1"/>
    <cellStyle name="Hyperlink" xfId="3405" builtinId="8" hidden="1"/>
    <cellStyle name="Hyperlink" xfId="3409" builtinId="8" hidden="1"/>
    <cellStyle name="Hyperlink" xfId="3413" builtinId="8" hidden="1"/>
    <cellStyle name="Hyperlink" xfId="3421" builtinId="8" hidden="1"/>
    <cellStyle name="Hyperlink" xfId="3423" builtinId="8" hidden="1"/>
    <cellStyle name="Hyperlink" xfId="3429" builtinId="8" hidden="1"/>
    <cellStyle name="Hyperlink" xfId="3437" builtinId="8" hidden="1"/>
    <cellStyle name="Hyperlink" xfId="3439" builtinId="8" hidden="1"/>
    <cellStyle name="Hyperlink" xfId="3445" builtinId="8" hidden="1"/>
    <cellStyle name="Hyperlink" xfId="3449" builtinId="8" hidden="1"/>
    <cellStyle name="Hyperlink" xfId="3455" builtinId="8" hidden="1"/>
    <cellStyle name="Hyperlink" xfId="3457" builtinId="8" hidden="1"/>
    <cellStyle name="Hyperlink" xfId="3465" builtinId="8" hidden="1"/>
    <cellStyle name="Hyperlink" xfId="3471" builtinId="8" hidden="1"/>
    <cellStyle name="Hyperlink" xfId="3473" builtinId="8" hidden="1"/>
    <cellStyle name="Hyperlink" xfId="3481" builtinId="8" hidden="1"/>
    <cellStyle name="Hyperlink" xfId="3485" builtinId="8" hidden="1"/>
    <cellStyle name="Hyperlink" xfId="3489" builtinId="8" hidden="1"/>
    <cellStyle name="Hyperlink" xfId="3495" builtinId="8" hidden="1"/>
    <cellStyle name="Hyperlink" xfId="3501" builtinId="8" hidden="1"/>
    <cellStyle name="Hyperlink" xfId="3503" builtinId="8" hidden="1"/>
    <cellStyle name="Hyperlink" xfId="3513" builtinId="8" hidden="1"/>
    <cellStyle name="Hyperlink" xfId="3517" builtinId="8" hidden="1"/>
    <cellStyle name="Hyperlink" xfId="3519" builtinId="8" hidden="1"/>
    <cellStyle name="Hyperlink" xfId="2786" builtinId="8" hidden="1"/>
    <cellStyle name="Hyperlink" xfId="3533" builtinId="8" hidden="1"/>
    <cellStyle name="Hyperlink" xfId="3536" builtinId="8" hidden="1"/>
    <cellStyle name="Hyperlink" xfId="3469" builtinId="8" hidden="1"/>
    <cellStyle name="Hyperlink" xfId="3383" builtinId="8" hidden="1"/>
    <cellStyle name="Hyperlink" xfId="3341" builtinId="8" hidden="1"/>
    <cellStyle name="Hyperlink" xfId="3214" builtinId="8" hidden="1"/>
    <cellStyle name="Hyperlink" xfId="3170" builtinId="8" hidden="1"/>
    <cellStyle name="Hyperlink" xfId="3127" builtinId="8" hidden="1"/>
    <cellStyle name="Hyperlink" xfId="2999" builtinId="8" hidden="1"/>
    <cellStyle name="Hyperlink" xfId="2959" builtinId="8" hidden="1"/>
    <cellStyle name="Hyperlink" xfId="2872" builtinId="8" hidden="1"/>
    <cellStyle name="Hyperlink" xfId="2537" builtinId="8" hidden="1"/>
    <cellStyle name="Hyperlink" xfId="2543" builtinId="8" hidden="1"/>
    <cellStyle name="Hyperlink" xfId="2545" builtinId="8" hidden="1"/>
    <cellStyle name="Hyperlink" xfId="2553" builtinId="8" hidden="1"/>
    <cellStyle name="Hyperlink" xfId="2555" builtinId="8" hidden="1"/>
    <cellStyle name="Hyperlink" xfId="2559" builtinId="8" hidden="1"/>
    <cellStyle name="Hyperlink" xfId="2567" builtinId="8" hidden="1"/>
    <cellStyle name="Hyperlink" xfId="2569" builtinId="8" hidden="1"/>
    <cellStyle name="Hyperlink" xfId="2575" builtinId="8" hidden="1"/>
    <cellStyle name="Hyperlink" xfId="2579" builtinId="8" hidden="1"/>
    <cellStyle name="Hyperlink" xfId="2585" builtinId="8" hidden="1"/>
    <cellStyle name="Hyperlink" xfId="2400" builtinId="8" hidden="1"/>
    <cellStyle name="Hyperlink" xfId="2593" builtinId="8" hidden="1"/>
    <cellStyle name="Hyperlink" xfId="2597" builtinId="8" hidden="1"/>
    <cellStyle name="Hyperlink" xfId="2601" builtinId="8" hidden="1"/>
    <cellStyle name="Hyperlink" xfId="2609" builtinId="8" hidden="1"/>
    <cellStyle name="Hyperlink" xfId="2613" builtinId="8" hidden="1"/>
    <cellStyle name="Hyperlink" xfId="2617" builtinId="8" hidden="1"/>
    <cellStyle name="Hyperlink" xfId="2623" builtinId="8" hidden="1"/>
    <cellStyle name="Hyperlink" xfId="2629" builtinId="8" hidden="1"/>
    <cellStyle name="Hyperlink" xfId="2631" builtinId="8" hidden="1"/>
    <cellStyle name="Hyperlink" xfId="2639" builtinId="8" hidden="1"/>
    <cellStyle name="Hyperlink" xfId="2641" builtinId="8" hidden="1"/>
    <cellStyle name="Hyperlink" xfId="2645" builtinId="8" hidden="1"/>
    <cellStyle name="Hyperlink" xfId="2653" builtinId="8" hidden="1"/>
    <cellStyle name="Hyperlink" xfId="2655" builtinId="8" hidden="1"/>
    <cellStyle name="Hyperlink" xfId="2661" builtinId="8" hidden="1"/>
    <cellStyle name="Hyperlink" xfId="2665" builtinId="8" hidden="1"/>
    <cellStyle name="Hyperlink" xfId="2671" builtinId="8" hidden="1"/>
    <cellStyle name="Hyperlink" xfId="2673" builtinId="8" hidden="1"/>
    <cellStyle name="Hyperlink" xfId="2681" builtinId="8" hidden="1"/>
    <cellStyle name="Hyperlink" xfId="2687" builtinId="8" hidden="1"/>
    <cellStyle name="Hyperlink" xfId="2689" builtinId="8" hidden="1"/>
    <cellStyle name="Hyperlink" xfId="2697" builtinId="8" hidden="1"/>
    <cellStyle name="Hyperlink" xfId="2701" builtinId="8" hidden="1"/>
    <cellStyle name="Hyperlink" xfId="2705" builtinId="8" hidden="1"/>
    <cellStyle name="Hyperlink" xfId="2711" builtinId="8" hidden="1"/>
    <cellStyle name="Hyperlink" xfId="2717" builtinId="8" hidden="1"/>
    <cellStyle name="Hyperlink" xfId="2719" builtinId="8" hidden="1"/>
    <cellStyle name="Hyperlink" xfId="2727" builtinId="8" hidden="1"/>
    <cellStyle name="Hyperlink" xfId="2729" builtinId="8" hidden="1"/>
    <cellStyle name="Hyperlink" xfId="2733" builtinId="8" hidden="1"/>
    <cellStyle name="Hyperlink" xfId="2741" builtinId="8" hidden="1"/>
    <cellStyle name="Hyperlink" xfId="2743" builtinId="8" hidden="1"/>
    <cellStyle name="Hyperlink" xfId="2749" builtinId="8" hidden="1"/>
    <cellStyle name="Hyperlink" xfId="2753" builtinId="8" hidden="1"/>
    <cellStyle name="Hyperlink" xfId="2759" builtinId="8" hidden="1"/>
    <cellStyle name="Hyperlink" xfId="2761" builtinId="8" hidden="1"/>
    <cellStyle name="Hyperlink" xfId="2790" builtinId="8" hidden="1"/>
    <cellStyle name="Hyperlink" xfId="2792" builtinId="8" hidden="1"/>
    <cellStyle name="Hyperlink" xfId="2794" builtinId="8" hidden="1"/>
    <cellStyle name="Hyperlink" xfId="2802" builtinId="8" hidden="1"/>
    <cellStyle name="Hyperlink" xfId="2806" builtinId="8" hidden="1"/>
    <cellStyle name="Hyperlink" xfId="2810" builtinId="8" hidden="1"/>
    <cellStyle name="Hyperlink" xfId="2816" builtinId="8" hidden="1"/>
    <cellStyle name="Hyperlink" xfId="2822" builtinId="8" hidden="1"/>
    <cellStyle name="Hyperlink" xfId="2824" builtinId="8" hidden="1"/>
    <cellStyle name="Hyperlink" xfId="2832" builtinId="8" hidden="1"/>
    <cellStyle name="Hyperlink" xfId="2834" builtinId="8" hidden="1"/>
    <cellStyle name="Hyperlink" xfId="2838" builtinId="8" hidden="1"/>
    <cellStyle name="Hyperlink" xfId="2846" builtinId="8" hidden="1"/>
    <cellStyle name="Hyperlink" xfId="2848" builtinId="8" hidden="1"/>
    <cellStyle name="Hyperlink" xfId="2854" builtinId="8" hidden="1"/>
    <cellStyle name="Hyperlink" xfId="2685" builtinId="8" hidden="1"/>
    <cellStyle name="Hyperlink" xfId="2382" builtinId="8" hidden="1"/>
    <cellStyle name="Hyperlink" xfId="2386" builtinId="8" hidden="1"/>
    <cellStyle name="Hyperlink" xfId="2394" builtinId="8" hidden="1"/>
    <cellStyle name="Hyperlink" xfId="2396" builtinId="8" hidden="1"/>
    <cellStyle name="Hyperlink" xfId="1659" builtinId="8" hidden="1"/>
    <cellStyle name="Hyperlink" xfId="2410" builtinId="8" hidden="1"/>
    <cellStyle name="Hyperlink" xfId="2414" builtinId="8" hidden="1"/>
    <cellStyle name="Hyperlink" xfId="2418" builtinId="8" hidden="1"/>
    <cellStyle name="Hyperlink" xfId="2424" builtinId="8" hidden="1"/>
    <cellStyle name="Hyperlink" xfId="2430" builtinId="8" hidden="1"/>
    <cellStyle name="Hyperlink" xfId="2432" builtinId="8" hidden="1"/>
    <cellStyle name="Hyperlink" xfId="2440" builtinId="8" hidden="1"/>
    <cellStyle name="Hyperlink" xfId="2442" builtinId="8" hidden="1"/>
    <cellStyle name="Hyperlink" xfId="2446" builtinId="8" hidden="1"/>
    <cellStyle name="Hyperlink" xfId="2454" builtinId="8" hidden="1"/>
    <cellStyle name="Hyperlink" xfId="2456" builtinId="8" hidden="1"/>
    <cellStyle name="Hyperlink" xfId="2462" builtinId="8" hidden="1"/>
    <cellStyle name="Hyperlink" xfId="2466" builtinId="8" hidden="1"/>
    <cellStyle name="Hyperlink" xfId="2472" builtinId="8" hidden="1"/>
    <cellStyle name="Hyperlink" xfId="2474" builtinId="8" hidden="1"/>
    <cellStyle name="Hyperlink" xfId="2482" builtinId="8" hidden="1"/>
    <cellStyle name="Hyperlink" xfId="2486" builtinId="8" hidden="1"/>
    <cellStyle name="Hyperlink" xfId="2488" builtinId="8" hidden="1"/>
    <cellStyle name="Hyperlink" xfId="2496" builtinId="8" hidden="1"/>
    <cellStyle name="Hyperlink" xfId="2498" builtinId="8" hidden="1"/>
    <cellStyle name="Hyperlink" xfId="2505" builtinId="8" hidden="1"/>
    <cellStyle name="Hyperlink" xfId="2511" builtinId="8" hidden="1"/>
    <cellStyle name="Hyperlink" xfId="2519" builtinId="8" hidden="1"/>
    <cellStyle name="Hyperlink" xfId="2521" builtinId="8" hidden="1"/>
    <cellStyle name="Hyperlink" xfId="2529" builtinId="8" hidden="1"/>
    <cellStyle name="Hyperlink" xfId="2531" builtinId="8" hidden="1"/>
    <cellStyle name="Hyperlink" xfId="2515" builtinId="8" hidden="1"/>
    <cellStyle name="Hyperlink" xfId="2316" builtinId="8" hidden="1"/>
    <cellStyle name="Hyperlink" xfId="2318" builtinId="8" hidden="1"/>
    <cellStyle name="Hyperlink" xfId="2324" builtinId="8" hidden="1"/>
    <cellStyle name="Hyperlink" xfId="2330" builtinId="8" hidden="1"/>
    <cellStyle name="Hyperlink" xfId="2334" builtinId="8" hidden="1"/>
    <cellStyle name="Hyperlink" xfId="2338" builtinId="8" hidden="1"/>
    <cellStyle name="Hyperlink" xfId="2346" builtinId="8" hidden="1"/>
    <cellStyle name="Hyperlink" xfId="2348" builtinId="8" hidden="1"/>
    <cellStyle name="Hyperlink" xfId="2350" builtinId="8" hidden="1"/>
    <cellStyle name="Hyperlink" xfId="2358" builtinId="8" hidden="1"/>
    <cellStyle name="Hyperlink" xfId="2362" builtinId="8" hidden="1"/>
    <cellStyle name="Hyperlink" xfId="2366" builtinId="8" hidden="1"/>
    <cellStyle name="Hyperlink" xfId="2372" builtinId="8" hidden="1"/>
    <cellStyle name="Hyperlink" xfId="2378" builtinId="8" hidden="1"/>
    <cellStyle name="Hyperlink" xfId="2380" builtinId="8" hidden="1"/>
    <cellStyle name="Hyperlink" xfId="2282" builtinId="8" hidden="1"/>
    <cellStyle name="Hyperlink" xfId="2284" builtinId="8" hidden="1"/>
    <cellStyle name="Hyperlink" xfId="2286" builtinId="8" hidden="1"/>
    <cellStyle name="Hyperlink" xfId="2294" builtinId="8" hidden="1"/>
    <cellStyle name="Hyperlink" xfId="2298" builtinId="8" hidden="1"/>
    <cellStyle name="Hyperlink" xfId="2302" builtinId="8" hidden="1"/>
    <cellStyle name="Hyperlink" xfId="2308" builtinId="8" hidden="1"/>
    <cellStyle name="Hyperlink" xfId="2260" builtinId="8" hidden="1"/>
    <cellStyle name="Hyperlink" xfId="2262" builtinId="8" hidden="1"/>
    <cellStyle name="Hyperlink" xfId="2270" builtinId="8" hidden="1"/>
    <cellStyle name="Hyperlink" xfId="2274" builtinId="8" hidden="1"/>
    <cellStyle name="Hyperlink" xfId="2250" builtinId="8" hidden="1"/>
    <cellStyle name="Hyperlink" xfId="2244" builtinId="8" hidden="1"/>
    <cellStyle name="Hyperlink" xfId="2246" builtinId="8" hidden="1"/>
    <cellStyle name="Hyperlink" xfId="6638" builtinId="8" hidden="1"/>
    <cellStyle name="Hyperlink" xfId="6642" builtinId="8" hidden="1"/>
    <cellStyle name="Hyperlink" xfId="2242" builtinId="8" hidden="1"/>
    <cellStyle name="Hyperlink" xfId="2252" builtinId="8" hidden="1"/>
    <cellStyle name="Hyperlink" xfId="2258" builtinId="8" hidden="1"/>
    <cellStyle name="Hyperlink" xfId="2300" builtinId="8" hidden="1"/>
    <cellStyle name="Hyperlink" xfId="2290" builtinId="8" hidden="1"/>
    <cellStyle name="Hyperlink" xfId="2374" builtinId="8" hidden="1"/>
    <cellStyle name="Hyperlink" xfId="2364" builtinId="8" hidden="1"/>
    <cellStyle name="Hyperlink" xfId="2354" builtinId="8" hidden="1"/>
    <cellStyle name="Hyperlink" xfId="2332" builtinId="8" hidden="1"/>
    <cellStyle name="Hyperlink" xfId="2322" builtinId="8" hidden="1"/>
    <cellStyle name="Hyperlink" xfId="2310" builtinId="8" hidden="1"/>
    <cellStyle name="Hyperlink" xfId="2513" builtinId="8" hidden="1"/>
    <cellStyle name="Hyperlink" xfId="2503" builtinId="8" hidden="1"/>
    <cellStyle name="Hyperlink" xfId="2490" builtinId="8" hidden="1"/>
    <cellStyle name="Hyperlink" xfId="2470" builtinId="8" hidden="1"/>
    <cellStyle name="Hyperlink" xfId="2458" builtinId="8" hidden="1"/>
    <cellStyle name="Hyperlink" xfId="2448" builtinId="8" hidden="1"/>
    <cellStyle name="Hyperlink" xfId="2426" builtinId="8" hidden="1"/>
    <cellStyle name="Hyperlink" xfId="2416" builtinId="8" hidden="1"/>
    <cellStyle name="Hyperlink" xfId="2406" builtinId="8" hidden="1"/>
    <cellStyle name="Hyperlink" xfId="2599" builtinId="8" hidden="1"/>
    <cellStyle name="Hyperlink" xfId="2850" builtinId="8" hidden="1"/>
    <cellStyle name="Hyperlink" xfId="2840" builtinId="8" hidden="1"/>
    <cellStyle name="Hyperlink" xfId="2818" builtinId="8" hidden="1"/>
    <cellStyle name="Hyperlink" xfId="2808" builtinId="8" hidden="1"/>
    <cellStyle name="Hyperlink" xfId="2798" builtinId="8" hidden="1"/>
    <cellStyle name="Hyperlink" xfId="2757" builtinId="8" hidden="1"/>
    <cellStyle name="Hyperlink" xfId="2745" builtinId="8" hidden="1"/>
    <cellStyle name="Hyperlink" xfId="2735" builtinId="8" hidden="1"/>
    <cellStyle name="Hyperlink" xfId="2713" builtinId="8" hidden="1"/>
    <cellStyle name="Hyperlink" xfId="2703" builtinId="8" hidden="1"/>
    <cellStyle name="Hyperlink" xfId="2693" builtinId="8" hidden="1"/>
    <cellStyle name="Hyperlink" xfId="2669" builtinId="8" hidden="1"/>
    <cellStyle name="Hyperlink" xfId="2657" builtinId="8" hidden="1"/>
    <cellStyle name="Hyperlink" xfId="2647" builtinId="8" hidden="1"/>
    <cellStyle name="Hyperlink" xfId="2625" builtinId="8" hidden="1"/>
    <cellStyle name="Hyperlink" xfId="2615" builtinId="8" hidden="1"/>
    <cellStyle name="Hyperlink" xfId="2605" builtinId="8" hidden="1"/>
    <cellStyle name="Hyperlink" xfId="2583" builtinId="8" hidden="1"/>
    <cellStyle name="Hyperlink" xfId="2571" builtinId="8" hidden="1"/>
    <cellStyle name="Hyperlink" xfId="2561" builtinId="8" hidden="1"/>
    <cellStyle name="Hyperlink" xfId="2539" builtinId="8" hidden="1"/>
    <cellStyle name="Hyperlink" xfId="2915" builtinId="8" hidden="1"/>
    <cellStyle name="Hyperlink" xfId="3085" builtinId="8" hidden="1"/>
    <cellStyle name="Hyperlink" xfId="3425" builtinId="8" hidden="1"/>
    <cellStyle name="Hyperlink" xfId="3534" builtinId="8" hidden="1"/>
    <cellStyle name="Hyperlink" xfId="3532" builtinId="8" hidden="1"/>
    <cellStyle name="Hyperlink" xfId="3497" builtinId="8" hidden="1"/>
    <cellStyle name="Hyperlink" xfId="3487" builtinId="8" hidden="1"/>
    <cellStyle name="Hyperlink" xfId="3477" builtinId="8" hidden="1"/>
    <cellStyle name="Hyperlink" xfId="3453" builtinId="8" hidden="1"/>
    <cellStyle name="Hyperlink" xfId="3441" builtinId="8" hidden="1"/>
    <cellStyle name="Hyperlink" xfId="3431" builtinId="8" hidden="1"/>
    <cellStyle name="Hyperlink" xfId="3407" builtinId="8" hidden="1"/>
    <cellStyle name="Hyperlink" xfId="3397" builtinId="8" hidden="1"/>
    <cellStyle name="Hyperlink" xfId="3385" builtinId="8" hidden="1"/>
    <cellStyle name="Hyperlink" xfId="3361" builtinId="8" hidden="1"/>
    <cellStyle name="Hyperlink" xfId="3351" builtinId="8" hidden="1"/>
    <cellStyle name="Hyperlink" xfId="2884" builtinId="8" hidden="1"/>
    <cellStyle name="Hyperlink" xfId="3319" builtinId="8" hidden="1"/>
    <cellStyle name="Hyperlink" xfId="3307" builtinId="8" hidden="1"/>
    <cellStyle name="Hyperlink" xfId="3295" builtinId="8" hidden="1"/>
    <cellStyle name="Hyperlink" xfId="3273" builtinId="8" hidden="1"/>
    <cellStyle name="Hyperlink" xfId="3263" builtinId="8" hidden="1"/>
    <cellStyle name="Hyperlink" xfId="3248" builtinId="8" hidden="1"/>
    <cellStyle name="Hyperlink" xfId="3226" builtinId="8" hidden="1"/>
    <cellStyle name="Hyperlink" xfId="3216" builtinId="8" hidden="1"/>
    <cellStyle name="Hyperlink" xfId="3202" builtinId="8" hidden="1"/>
    <cellStyle name="Hyperlink" xfId="3182" builtinId="8" hidden="1"/>
    <cellStyle name="Hyperlink" xfId="3168" builtinId="8" hidden="1"/>
    <cellStyle name="Hyperlink" xfId="3153" builtinId="8" hidden="1"/>
    <cellStyle name="Hyperlink" xfId="3135" builtinId="8" hidden="1"/>
    <cellStyle name="Hyperlink" xfId="3121" builtinId="8" hidden="1"/>
    <cellStyle name="Hyperlink" xfId="3111" builtinId="8" hidden="1"/>
    <cellStyle name="Hyperlink" xfId="3089" builtinId="8" hidden="1"/>
    <cellStyle name="Hyperlink" xfId="3077" builtinId="8" hidden="1"/>
    <cellStyle name="Hyperlink" xfId="3065" builtinId="8" hidden="1"/>
    <cellStyle name="Hyperlink" xfId="3045" builtinId="8" hidden="1"/>
    <cellStyle name="Hyperlink" xfId="3031" builtinId="8" hidden="1"/>
    <cellStyle name="Hyperlink" xfId="3021" builtinId="8" hidden="1"/>
    <cellStyle name="Hyperlink" xfId="2997" builtinId="8" hidden="1"/>
    <cellStyle name="Hyperlink" xfId="2985" builtinId="8" hidden="1"/>
    <cellStyle name="Hyperlink" xfId="2975" builtinId="8" hidden="1"/>
    <cellStyle name="Hyperlink" xfId="2953" builtinId="8" hidden="1"/>
    <cellStyle name="Hyperlink" xfId="2943" builtinId="8" hidden="1"/>
    <cellStyle name="Hyperlink" xfId="2931" builtinId="8" hidden="1"/>
    <cellStyle name="Hyperlink" xfId="2907" builtinId="8" hidden="1"/>
    <cellStyle name="Hyperlink" xfId="2897" builtinId="8" hidden="1"/>
    <cellStyle name="Hyperlink" xfId="2887" builtinId="8" hidden="1"/>
    <cellStyle name="Hyperlink" xfId="2862" builtinId="8" hidden="1"/>
    <cellStyle name="Hyperlink" xfId="3576" builtinId="8" hidden="1"/>
    <cellStyle name="Hyperlink" xfId="3663" builtinId="8" hidden="1"/>
    <cellStyle name="Hyperlink" xfId="3831" builtinId="8" hidden="1"/>
    <cellStyle name="Hyperlink" xfId="3918" builtinId="8" hidden="1"/>
    <cellStyle name="Hyperlink" xfId="4003" builtinId="8" hidden="1"/>
    <cellStyle name="Hyperlink" xfId="4173" builtinId="8" hidden="1"/>
    <cellStyle name="Hyperlink" xfId="4266" builtinId="8" hidden="1"/>
    <cellStyle name="Hyperlink" xfId="4342" builtinId="8" hidden="1"/>
    <cellStyle name="Hyperlink" xfId="4511" builtinId="8" hidden="1"/>
    <cellStyle name="Hyperlink" xfId="4597" builtinId="8" hidden="1"/>
    <cellStyle name="Hyperlink" xfId="4686" builtinId="8" hidden="1"/>
    <cellStyle name="Hyperlink" xfId="4855" builtinId="8" hidden="1"/>
    <cellStyle name="Hyperlink" xfId="4941" builtinId="8" hidden="1"/>
    <cellStyle name="Hyperlink" xfId="5025" builtinId="8" hidden="1"/>
    <cellStyle name="Hyperlink" xfId="5196" builtinId="8" hidden="1"/>
    <cellStyle name="Hyperlink" xfId="5230" builtinId="8" hidden="1"/>
    <cellStyle name="Hyperlink" xfId="5220" builtinId="8" hidden="1"/>
    <cellStyle name="Hyperlink" xfId="5192" builtinId="8" hidden="1"/>
    <cellStyle name="Hyperlink" xfId="5182" builtinId="8" hidden="1"/>
    <cellStyle name="Hyperlink" xfId="5170" builtinId="8" hidden="1"/>
    <cellStyle name="Hyperlink" xfId="5146" builtinId="8" hidden="1"/>
    <cellStyle name="Hyperlink" xfId="5136" builtinId="8" hidden="1"/>
    <cellStyle name="Hyperlink" xfId="5122" builtinId="8" hidden="1"/>
    <cellStyle name="Hyperlink" xfId="5098" builtinId="8" hidden="1"/>
    <cellStyle name="Hyperlink" xfId="5085" builtinId="8" hidden="1"/>
    <cellStyle name="Hyperlink" xfId="5073" builtinId="8" hidden="1"/>
    <cellStyle name="Hyperlink" xfId="5049" builtinId="8" hidden="1"/>
    <cellStyle name="Hyperlink" xfId="5037" builtinId="8" hidden="1"/>
    <cellStyle name="Hyperlink" xfId="5023" builtinId="8" hidden="1"/>
    <cellStyle name="Hyperlink" xfId="4354" builtinId="8" hidden="1"/>
    <cellStyle name="Hyperlink" xfId="4989" builtinId="8" hidden="1"/>
    <cellStyle name="Hyperlink" xfId="4975" builtinId="8" hidden="1"/>
    <cellStyle name="Hyperlink" xfId="4951" builtinId="8" hidden="1"/>
    <cellStyle name="Hyperlink" xfId="4937" builtinId="8" hidden="1"/>
    <cellStyle name="Hyperlink" xfId="4927" builtinId="8" hidden="1"/>
    <cellStyle name="Hyperlink" xfId="4903" builtinId="8" hidden="1"/>
    <cellStyle name="Hyperlink" xfId="4889" builtinId="8" hidden="1"/>
    <cellStyle name="Hyperlink" xfId="4879" builtinId="8" hidden="1"/>
    <cellStyle name="Hyperlink" xfId="4853" builtinId="8" hidden="1"/>
    <cellStyle name="Hyperlink" xfId="4841" builtinId="8" hidden="1"/>
    <cellStyle name="Hyperlink" xfId="4829" builtinId="8" hidden="1"/>
    <cellStyle name="Hyperlink" xfId="4807" builtinId="8" hidden="1"/>
    <cellStyle name="Hyperlink" xfId="4795" builtinId="8" hidden="1"/>
    <cellStyle name="Hyperlink" xfId="4783" builtinId="8" hidden="1"/>
    <cellStyle name="Hyperlink" xfId="4759" builtinId="8" hidden="1"/>
    <cellStyle name="Hyperlink" xfId="4745" builtinId="8" hidden="1"/>
    <cellStyle name="Hyperlink" xfId="4735" builtinId="8" hidden="1"/>
    <cellStyle name="Hyperlink" xfId="4710" builtinId="8" hidden="1"/>
    <cellStyle name="Hyperlink" xfId="4696" builtinId="8" hidden="1"/>
    <cellStyle name="Hyperlink" xfId="4682" builtinId="8" hidden="1"/>
    <cellStyle name="Hyperlink" xfId="4658" builtinId="8" hidden="1"/>
    <cellStyle name="Hyperlink" xfId="4648" builtinId="8" hidden="1"/>
    <cellStyle name="Hyperlink" xfId="4634" builtinId="8" hidden="1"/>
    <cellStyle name="Hyperlink" xfId="4607" builtinId="8" hidden="1"/>
    <cellStyle name="Hyperlink" xfId="4595" builtinId="8" hidden="1"/>
    <cellStyle name="Hyperlink" xfId="4583" builtinId="8" hidden="1"/>
    <cellStyle name="Hyperlink" xfId="4559" builtinId="8" hidden="1"/>
    <cellStyle name="Hyperlink" xfId="4547" builtinId="8" hidden="1"/>
    <cellStyle name="Hyperlink" xfId="4535" builtinId="8" hidden="1"/>
    <cellStyle name="Hyperlink" xfId="4509" builtinId="8" hidden="1"/>
    <cellStyle name="Hyperlink" xfId="4499" builtinId="8" hidden="1"/>
    <cellStyle name="Hyperlink" xfId="4485" builtinId="8" hidden="1"/>
    <cellStyle name="Hyperlink" xfId="4461" builtinId="8" hidden="1"/>
    <cellStyle name="Hyperlink" xfId="4451" builtinId="8" hidden="1"/>
    <cellStyle name="Hyperlink" xfId="4439" builtinId="8" hidden="1"/>
    <cellStyle name="Hyperlink" xfId="4415" builtinId="8" hidden="1"/>
    <cellStyle name="Hyperlink" xfId="4401" builtinId="8" hidden="1"/>
    <cellStyle name="Hyperlink" xfId="4391" builtinId="8" hidden="1"/>
    <cellStyle name="Hyperlink" xfId="4367" builtinId="8" hidden="1"/>
    <cellStyle name="Hyperlink" xfId="4352" builtinId="8" hidden="1"/>
    <cellStyle name="Hyperlink" xfId="4340" builtinId="8" hidden="1"/>
    <cellStyle name="Hyperlink" xfId="4316" builtinId="8" hidden="1"/>
    <cellStyle name="Hyperlink" xfId="4304" builtinId="8" hidden="1"/>
    <cellStyle name="Hyperlink" xfId="4292" builtinId="8" hidden="1"/>
    <cellStyle name="Hyperlink" xfId="4268" builtinId="8" hidden="1"/>
    <cellStyle name="Hyperlink" xfId="4255" builtinId="8" hidden="1"/>
    <cellStyle name="Hyperlink" xfId="4245" builtinId="8" hidden="1"/>
    <cellStyle name="Hyperlink" xfId="4221" builtinId="8" hidden="1"/>
    <cellStyle name="Hyperlink" xfId="4207" builtinId="8" hidden="1"/>
    <cellStyle name="Hyperlink" xfId="4197" builtinId="8" hidden="1"/>
    <cellStyle name="Hyperlink" xfId="4169" builtinId="8" hidden="1"/>
    <cellStyle name="Hyperlink" xfId="4159" builtinId="8" hidden="1"/>
    <cellStyle name="Hyperlink" xfId="4145" builtinId="8" hidden="1"/>
    <cellStyle name="Hyperlink" xfId="4121" builtinId="8" hidden="1"/>
    <cellStyle name="Hyperlink" xfId="4111" builtinId="8" hidden="1"/>
    <cellStyle name="Hyperlink" xfId="4097" builtinId="8" hidden="1"/>
    <cellStyle name="Hyperlink" xfId="3620" builtinId="8" hidden="1"/>
    <cellStyle name="Hyperlink" xfId="4063" builtinId="8" hidden="1"/>
    <cellStyle name="Hyperlink" xfId="4051" builtinId="8" hidden="1"/>
    <cellStyle name="Hyperlink" xfId="4027" builtinId="8" hidden="1"/>
    <cellStyle name="Hyperlink" xfId="4015" builtinId="8" hidden="1"/>
    <cellStyle name="Hyperlink" xfId="4001" builtinId="8" hidden="1"/>
    <cellStyle name="Hyperlink" xfId="3976" builtinId="8" hidden="1"/>
    <cellStyle name="Hyperlink" xfId="3966" builtinId="8" hidden="1"/>
    <cellStyle name="Hyperlink" xfId="3952" builtinId="8" hidden="1"/>
    <cellStyle name="Hyperlink" xfId="3928" builtinId="8" hidden="1"/>
    <cellStyle name="Hyperlink" xfId="3914" builtinId="8" hidden="1"/>
    <cellStyle name="Hyperlink" xfId="3904" builtinId="8" hidden="1"/>
    <cellStyle name="Hyperlink" xfId="3879" builtinId="8" hidden="1"/>
    <cellStyle name="Hyperlink" xfId="3865" builtinId="8" hidden="1"/>
    <cellStyle name="Hyperlink" xfId="3855" builtinId="8" hidden="1"/>
    <cellStyle name="Hyperlink" xfId="3829" builtinId="8" hidden="1"/>
    <cellStyle name="Hyperlink" xfId="3817" builtinId="8" hidden="1"/>
    <cellStyle name="Hyperlink" xfId="3805" builtinId="8" hidden="1"/>
    <cellStyle name="Hyperlink" xfId="3781" builtinId="8" hidden="1"/>
    <cellStyle name="Hyperlink" xfId="3769" builtinId="8" hidden="1"/>
    <cellStyle name="Hyperlink" xfId="3757" builtinId="8" hidden="1"/>
    <cellStyle name="Hyperlink" xfId="3733" builtinId="8" hidden="1"/>
    <cellStyle name="Hyperlink" xfId="3719" builtinId="8" hidden="1"/>
    <cellStyle name="Hyperlink" xfId="3709" builtinId="8" hidden="1"/>
    <cellStyle name="Hyperlink" xfId="3687" builtinId="8" hidden="1"/>
    <cellStyle name="Hyperlink" xfId="3673" builtinId="8" hidden="1"/>
    <cellStyle name="Hyperlink" xfId="3659" builtinId="8" hidden="1"/>
    <cellStyle name="Hyperlink" xfId="3635" builtinId="8" hidden="1"/>
    <cellStyle name="Hyperlink" xfId="3625" builtinId="8" hidden="1"/>
    <cellStyle name="Hyperlink" xfId="3610" builtinId="8" hidden="1"/>
    <cellStyle name="Hyperlink" xfId="3586" builtinId="8" hidden="1"/>
    <cellStyle name="Hyperlink" xfId="3574" builtinId="8" hidden="1"/>
    <cellStyle name="Hyperlink" xfId="3562" builtinId="8" hidden="1"/>
    <cellStyle name="Hyperlink" xfId="3538" builtinId="8" hidden="1"/>
    <cellStyle name="Hyperlink" xfId="5270" builtinId="8" hidden="1"/>
    <cellStyle name="Hyperlink" xfId="5312" builtinId="8" hidden="1"/>
    <cellStyle name="Hyperlink" xfId="5400" builtinId="8" hidden="1"/>
    <cellStyle name="Hyperlink" xfId="5442" builtinId="8" hidden="1"/>
    <cellStyle name="Hyperlink" xfId="5487" builtinId="8" hidden="1"/>
    <cellStyle name="Hyperlink" xfId="5569" builtinId="8" hidden="1"/>
    <cellStyle name="Hyperlink" xfId="5613" builtinId="8" hidden="1"/>
    <cellStyle name="Hyperlink" xfId="5655" builtinId="8" hidden="1"/>
    <cellStyle name="Hyperlink" xfId="5740" builtinId="8" hidden="1"/>
    <cellStyle name="Hyperlink" xfId="5782" builtinId="8" hidden="1"/>
    <cellStyle name="Hyperlink" xfId="5824" builtinId="8" hidden="1"/>
    <cellStyle name="Hyperlink" xfId="5911" builtinId="8" hidden="1"/>
    <cellStyle name="Hyperlink" xfId="5951" builtinId="8" hidden="1"/>
    <cellStyle name="Hyperlink" xfId="5995" builtinId="8" hidden="1"/>
    <cellStyle name="Hyperlink" xfId="6079" builtinId="8" hidden="1"/>
    <cellStyle name="Hyperlink" xfId="6121" builtinId="8" hidden="1"/>
    <cellStyle name="Hyperlink" xfId="6163" builtinId="8" hidden="1"/>
    <cellStyle name="Hyperlink" xfId="6249" builtinId="8" hidden="1"/>
    <cellStyle name="Hyperlink" xfId="6289" builtinId="8" hidden="1"/>
    <cellStyle name="Hyperlink" xfId="6331" builtinId="8" hidden="1"/>
    <cellStyle name="Hyperlink" xfId="6417" builtinId="8" hidden="1"/>
    <cellStyle name="Hyperlink" xfId="6459" builtinId="8" hidden="1"/>
    <cellStyle name="Hyperlink" xfId="6508" builtinId="8" hidden="1"/>
    <cellStyle name="Hyperlink" xfId="6592" builtinId="8" hidden="1"/>
    <cellStyle name="Hyperlink" xfId="6636" builtinId="8" hidden="1"/>
    <cellStyle name="Hyperlink" xfId="6514" builtinId="8" hidden="1"/>
    <cellStyle name="Hyperlink" xfId="6255" builtinId="8" hidden="1"/>
    <cellStyle name="Hyperlink" xfId="6127" builtinId="8" hidden="1"/>
    <cellStyle name="Hyperlink" xfId="6001" builtinId="8" hidden="1"/>
    <cellStyle name="Hyperlink" xfId="5746" builtinId="8" hidden="1"/>
    <cellStyle name="Hyperlink" xfId="5619" builtinId="8" hidden="1"/>
    <cellStyle name="Hyperlink" xfId="5493" builtinId="8" hidden="1"/>
    <cellStyle name="Hyperlink" xfId="5234" builtinId="8" hidden="1"/>
    <cellStyle name="Hyperlink" xfId="5108" builtinId="8" hidden="1"/>
    <cellStyle name="Hyperlink" xfId="4979" builtinId="8" hidden="1"/>
    <cellStyle name="Hyperlink" xfId="4725" builtinId="8" hidden="1"/>
    <cellStyle name="Hyperlink" xfId="4593" builtinId="8" hidden="1"/>
    <cellStyle name="Hyperlink" xfId="4465" builtinId="8" hidden="1"/>
    <cellStyle name="Hyperlink" xfId="4211" builtinId="8" hidden="1"/>
    <cellStyle name="Hyperlink" xfId="4083" builtinId="8" hidden="1"/>
    <cellStyle name="Hyperlink" xfId="3956" builtinId="8" hidden="1"/>
    <cellStyle name="Hyperlink" xfId="3701" builtinId="8" hidden="1"/>
    <cellStyle name="Hyperlink" xfId="3572" builtinId="8" hidden="1"/>
    <cellStyle name="Hyperlink" xfId="3443" builtinId="8" hidden="1"/>
    <cellStyle name="Hyperlink" xfId="3188" builtinId="8" hidden="1"/>
    <cellStyle name="Hyperlink" xfId="3059" builtinId="8" hidden="1"/>
    <cellStyle name="Hyperlink" xfId="2933" builtinId="8" hidden="1"/>
    <cellStyle name="Hyperlink" xfId="2659" builtinId="8" hidden="1"/>
    <cellStyle name="Hyperlink" xfId="2533" builtinId="8" hidden="1"/>
    <cellStyle name="Hyperlink" xfId="2404" builtinId="8" hidden="1"/>
    <cellStyle name="Hyperlink" xfId="988" builtinId="8" hidden="1"/>
    <cellStyle name="Hyperlink" xfId="1026" builtinId="8" hidden="1"/>
    <cellStyle name="Hyperlink" xfId="1062" builtinId="8" hidden="1"/>
    <cellStyle name="Hyperlink" xfId="1132" builtinId="8" hidden="1"/>
    <cellStyle name="Hyperlink" xfId="1170" builtinId="8" hidden="1"/>
    <cellStyle name="Hyperlink" xfId="1206" builtinId="8" hidden="1"/>
    <cellStyle name="Hyperlink" xfId="1280" builtinId="8" hidden="1"/>
    <cellStyle name="Hyperlink" xfId="1317" builtinId="8" hidden="1"/>
    <cellStyle name="Hyperlink" xfId="1353" builtinId="8" hidden="1"/>
    <cellStyle name="Hyperlink" xfId="1427" builtinId="8" hidden="1"/>
    <cellStyle name="Hyperlink" xfId="1463" builtinId="8" hidden="1"/>
    <cellStyle name="Hyperlink" xfId="1497" builtinId="8" hidden="1"/>
    <cellStyle name="Hyperlink" xfId="1571" builtinId="8" hidden="1"/>
    <cellStyle name="Hyperlink" xfId="1607" builtinId="8" hidden="1"/>
    <cellStyle name="Hyperlink" xfId="1643" builtinId="8" hidden="1"/>
    <cellStyle name="Hyperlink" xfId="1721" builtinId="8" hidden="1"/>
    <cellStyle name="Hyperlink" xfId="1757" builtinId="8" hidden="1"/>
    <cellStyle name="Hyperlink" xfId="1796" builtinId="8" hidden="1"/>
    <cellStyle name="Hyperlink" xfId="1866" builtinId="8" hidden="1"/>
    <cellStyle name="Hyperlink" xfId="1902" builtinId="8" hidden="1"/>
    <cellStyle name="Hyperlink" xfId="1940" builtinId="8" hidden="1"/>
    <cellStyle name="Hyperlink" xfId="2012" builtinId="8" hidden="1"/>
    <cellStyle name="Hyperlink" xfId="2051" builtinId="8" hidden="1"/>
    <cellStyle name="Hyperlink" xfId="2087" builtinId="8" hidden="1"/>
    <cellStyle name="Hyperlink" xfId="2160" builtinId="8" hidden="1"/>
    <cellStyle name="Hyperlink" xfId="2198" builtinId="8" hidden="1"/>
    <cellStyle name="Hyperlink" xfId="2232" builtinId="8" hidden="1"/>
    <cellStyle name="Hyperlink" xfId="1778" builtinId="8" hidden="1"/>
    <cellStyle name="Hyperlink" xfId="1517" builtinId="8" hidden="1"/>
    <cellStyle name="Hyperlink" xfId="1262" builtinId="8" hidden="1"/>
    <cellStyle name="Hyperlink" xfId="477" builtinId="8" hidden="1"/>
    <cellStyle name="Hyperlink" xfId="511" builtinId="8" hidden="1"/>
    <cellStyle name="Hyperlink" xfId="545" builtinId="8" hidden="1"/>
    <cellStyle name="Hyperlink" xfId="616" builtinId="8" hidden="1"/>
    <cellStyle name="Hyperlink" xfId="650" builtinId="8" hidden="1"/>
    <cellStyle name="Hyperlink" xfId="684" builtinId="8" hidden="1"/>
    <cellStyle name="Hyperlink" xfId="752" builtinId="8" hidden="1"/>
    <cellStyle name="Hyperlink" xfId="786" builtinId="8" hidden="1"/>
    <cellStyle name="Hyperlink" xfId="820" builtinId="8" hidden="1"/>
    <cellStyle name="Hyperlink" xfId="888" builtinId="8" hidden="1"/>
    <cellStyle name="Hyperlink" xfId="922" builtinId="8" hidden="1"/>
    <cellStyle name="Hyperlink" xfId="958" builtinId="8" hidden="1"/>
    <cellStyle name="Hyperlink" xfId="247" builtinId="8" hidden="1"/>
    <cellStyle name="Hyperlink" xfId="281" builtinId="8" hidden="1"/>
    <cellStyle name="Hyperlink" xfId="313" builtinId="8" hidden="1"/>
    <cellStyle name="Hyperlink" xfId="377" builtinId="8" hidden="1"/>
    <cellStyle name="Hyperlink" xfId="411" builtinId="8" hidden="1"/>
    <cellStyle name="Hyperlink" xfId="443" builtinId="8" hidden="1"/>
    <cellStyle name="Hyperlink" xfId="161" builtinId="8" hidden="1"/>
    <cellStyle name="Hyperlink" xfId="195" builtinId="8" hidden="1"/>
    <cellStyle name="Hyperlink" xfId="60" builtinId="8" hidden="1"/>
    <cellStyle name="Hyperlink" xfId="44" builtinId="8" hidden="1"/>
    <cellStyle name="Hyperlink" xfId="6" builtinId="8" hidden="1"/>
    <cellStyle name="Hyperlink" xfId="10" builtinId="8" hidden="1"/>
    <cellStyle name="Hyperlink" xfId="48" builtinId="8" hidden="1"/>
    <cellStyle name="Hyperlink" xfId="38" builtinId="8" hidden="1"/>
    <cellStyle name="Hyperlink" xfId="107" builtinId="8" hidden="1"/>
    <cellStyle name="Hyperlink" xfId="86" builtinId="8" hidden="1"/>
    <cellStyle name="Hyperlink" xfId="74" builtinId="8" hidden="1"/>
    <cellStyle name="Hyperlink" xfId="64" builtinId="8" hidden="1"/>
    <cellStyle name="Hyperlink" xfId="211" builtinId="8" hidden="1"/>
    <cellStyle name="Hyperlink" xfId="199" builtinId="8" hidden="1"/>
    <cellStyle name="Hyperlink" xfId="187" builtinId="8" hidden="1"/>
    <cellStyle name="Hyperlink" xfId="165" builtinId="8" hidden="1"/>
    <cellStyle name="Hyperlink" xfId="155" builtinId="8" hidden="1"/>
    <cellStyle name="Hyperlink" xfId="143" builtinId="8" hidden="1"/>
    <cellStyle name="Hyperlink" xfId="123" builtinId="8" hidden="1"/>
    <cellStyle name="Hyperlink" xfId="111" builtinId="8" hidden="1"/>
    <cellStyle name="Hyperlink" xfId="447" builtinId="8" hidden="1"/>
    <cellStyle name="Hyperlink" xfId="425" builtinId="8" hidden="1"/>
    <cellStyle name="Hyperlink" xfId="415" builtinId="8" hidden="1"/>
    <cellStyle name="Hyperlink" xfId="405" builtinId="8" hidden="1"/>
    <cellStyle name="Hyperlink" xfId="381" builtinId="8" hidden="1"/>
    <cellStyle name="Hyperlink" xfId="189" builtinId="8" hidden="1"/>
    <cellStyle name="Hyperlink" xfId="361" builtinId="8" hidden="1"/>
    <cellStyle name="Hyperlink" xfId="341" builtinId="8" hidden="1"/>
    <cellStyle name="Hyperlink" xfId="327" builtinId="8" hidden="1"/>
    <cellStyle name="Hyperlink" xfId="317" builtinId="8" hidden="1"/>
    <cellStyle name="Hyperlink" xfId="295" builtinId="8" hidden="1"/>
    <cellStyle name="Hyperlink" xfId="285" builtinId="8" hidden="1"/>
    <cellStyle name="Hyperlink" xfId="275" builtinId="8" hidden="1"/>
    <cellStyle name="Hyperlink" xfId="251" builtinId="8" hidden="1"/>
    <cellStyle name="Hyperlink" xfId="241" builtinId="8" hidden="1"/>
    <cellStyle name="Hyperlink" xfId="229" builtinId="8" hidden="1"/>
    <cellStyle name="Hyperlink" xfId="624" builtinId="8" hidden="1"/>
    <cellStyle name="Hyperlink" xfId="814" builtinId="8" hidden="1"/>
    <cellStyle name="Hyperlink" xfId="962" builtinId="8" hidden="1"/>
    <cellStyle name="Hyperlink" xfId="938" builtinId="8" hidden="1"/>
    <cellStyle name="Hyperlink" xfId="928" builtinId="8" hidden="1"/>
    <cellStyle name="Hyperlink" xfId="916" builtinId="8" hidden="1"/>
    <cellStyle name="Hyperlink" xfId="892" builtinId="8" hidden="1"/>
    <cellStyle name="Hyperlink" xfId="882" builtinId="8" hidden="1"/>
    <cellStyle name="Hyperlink" xfId="868" builtinId="8" hidden="1"/>
    <cellStyle name="Hyperlink" xfId="848" builtinId="8" hidden="1"/>
    <cellStyle name="Hyperlink" xfId="834" builtinId="8" hidden="1"/>
    <cellStyle name="Hyperlink" xfId="824" builtinId="8" hidden="1"/>
    <cellStyle name="Hyperlink" xfId="800" builtinId="8" hidden="1"/>
    <cellStyle name="Hyperlink" xfId="790" builtinId="8" hidden="1"/>
    <cellStyle name="Hyperlink" xfId="778" builtinId="8" hidden="1"/>
    <cellStyle name="Hyperlink" xfId="756" builtinId="8" hidden="1"/>
    <cellStyle name="Hyperlink" xfId="744" builtinId="8" hidden="1"/>
    <cellStyle name="Hyperlink" xfId="734" builtinId="8" hidden="1"/>
    <cellStyle name="Hyperlink" xfId="712" builtinId="8" hidden="1"/>
    <cellStyle name="Hyperlink" xfId="700" builtinId="8" hidden="1"/>
    <cellStyle name="Hyperlink" xfId="690" builtinId="8" hidden="1"/>
    <cellStyle name="Hyperlink" xfId="666" builtinId="8" hidden="1"/>
    <cellStyle name="Hyperlink" xfId="654" builtinId="8" hidden="1"/>
    <cellStyle name="Hyperlink" xfId="644" builtinId="8" hidden="1"/>
    <cellStyle name="Hyperlink" xfId="620" builtinId="8" hidden="1"/>
    <cellStyle name="Hyperlink" xfId="610" builtinId="8" hidden="1"/>
    <cellStyle name="Hyperlink" xfId="598" builtinId="8" hidden="1"/>
    <cellStyle name="Hyperlink" xfId="576" builtinId="8" hidden="1"/>
    <cellStyle name="Hyperlink" xfId="564" builtinId="8" hidden="1"/>
    <cellStyle name="Hyperlink" xfId="549" builtinId="8" hidden="1"/>
    <cellStyle name="Hyperlink" xfId="527" builtinId="8" hidden="1"/>
    <cellStyle name="Hyperlink" xfId="515" builtinId="8" hidden="1"/>
    <cellStyle name="Hyperlink" xfId="505" builtinId="8" hidden="1"/>
    <cellStyle name="Hyperlink" xfId="481" builtinId="8" hidden="1"/>
    <cellStyle name="Hyperlink" xfId="471" builtinId="8" hidden="1"/>
    <cellStyle name="Hyperlink" xfId="457" builtinId="8" hidden="1"/>
    <cellStyle name="Hyperlink" xfId="1056" builtinId="8" hidden="1"/>
    <cellStyle name="Hyperlink" xfId="1150" builtinId="8" hidden="1"/>
    <cellStyle name="Hyperlink" xfId="1230" builtinId="8" hidden="1"/>
    <cellStyle name="Hyperlink" xfId="1407" builtinId="8" hidden="1"/>
    <cellStyle name="Hyperlink" xfId="1485" builtinId="8" hidden="1"/>
    <cellStyle name="Hyperlink" xfId="1565" builtinId="8" hidden="1"/>
    <cellStyle name="Hyperlink" xfId="1745" builtinId="8" hidden="1"/>
    <cellStyle name="Hyperlink" xfId="1826" builtinId="8" hidden="1"/>
    <cellStyle name="Hyperlink" xfId="1920" builtinId="8" hidden="1"/>
    <cellStyle name="Hyperlink" xfId="2081" builtinId="8" hidden="1"/>
    <cellStyle name="Hyperlink" xfId="2178" builtinId="8" hidden="1"/>
    <cellStyle name="Hyperlink" xfId="2236" builtinId="8" hidden="1"/>
    <cellStyle name="Hyperlink" xfId="2214" builtinId="8" hidden="1"/>
    <cellStyle name="Hyperlink" xfId="2202" builtinId="8" hidden="1"/>
    <cellStyle name="Hyperlink" xfId="2190" builtinId="8" hidden="1"/>
    <cellStyle name="Hyperlink" xfId="2166" builtinId="8" hidden="1"/>
    <cellStyle name="Hyperlink" xfId="2154" builtinId="8" hidden="1"/>
    <cellStyle name="Hyperlink" xfId="2140" builtinId="8" hidden="1"/>
    <cellStyle name="Hyperlink" xfId="2117" builtinId="8" hidden="1"/>
    <cellStyle name="Hyperlink" xfId="2103" builtinId="8" hidden="1"/>
    <cellStyle name="Hyperlink" xfId="2091" builtinId="8" hidden="1"/>
    <cellStyle name="Hyperlink" xfId="2067" builtinId="8" hidden="1"/>
    <cellStyle name="Hyperlink" xfId="2055" builtinId="8" hidden="1"/>
    <cellStyle name="Hyperlink" xfId="2043" builtinId="8" hidden="1"/>
    <cellStyle name="Hyperlink" xfId="2018" builtinId="8" hidden="1"/>
    <cellStyle name="Hyperlink" xfId="2006" builtinId="8" hidden="1"/>
    <cellStyle name="Hyperlink" xfId="1992" builtinId="8" hidden="1"/>
    <cellStyle name="Hyperlink" xfId="1970" builtinId="8" hidden="1"/>
    <cellStyle name="Hyperlink" xfId="1956" builtinId="8" hidden="1"/>
    <cellStyle name="Hyperlink" xfId="1944" builtinId="8" hidden="1"/>
    <cellStyle name="Hyperlink" xfId="1918" builtinId="8" hidden="1"/>
    <cellStyle name="Hyperlink" xfId="5723" builtinId="8" hidden="1"/>
    <cellStyle name="Hyperlink" xfId="5707" builtinId="8" hidden="1"/>
    <cellStyle name="Hyperlink" xfId="5675" builtinId="8" hidden="1"/>
    <cellStyle name="Hyperlink" xfId="5667" builtinId="8" hidden="1"/>
    <cellStyle name="Hyperlink" xfId="5659" builtinId="8" hidden="1"/>
    <cellStyle name="Hyperlink" xfId="5635" builtinId="8" hidden="1"/>
    <cellStyle name="Hyperlink" xfId="5627" builtinId="8" hidden="1"/>
    <cellStyle name="Hyperlink" xfId="5611" builtinId="8" hidden="1"/>
    <cellStyle name="Hyperlink" xfId="5579" builtinId="8" hidden="1"/>
    <cellStyle name="Hyperlink" xfId="5571" builtinId="8" hidden="1"/>
    <cellStyle name="Hyperlink" xfId="5563" builtinId="8" hidden="1"/>
    <cellStyle name="Hyperlink" xfId="5541" builtinId="8" hidden="1"/>
    <cellStyle name="Hyperlink" xfId="5533" builtinId="8" hidden="1"/>
    <cellStyle name="Hyperlink" xfId="5509" builtinId="8" hidden="1"/>
    <cellStyle name="Hyperlink" xfId="5485" builtinId="8" hidden="1"/>
    <cellStyle name="Hyperlink" xfId="5477" builtinId="8" hidden="1"/>
    <cellStyle name="Hyperlink" xfId="5469" builtinId="8" hidden="1"/>
    <cellStyle name="Hyperlink" xfId="5444" builtinId="8" hidden="1"/>
    <cellStyle name="Hyperlink" xfId="5420" builtinId="8" hidden="1"/>
    <cellStyle name="Hyperlink" xfId="5412" builtinId="8" hidden="1"/>
    <cellStyle name="Hyperlink" xfId="5388" builtinId="8" hidden="1"/>
    <cellStyle name="Hyperlink" xfId="5380" builtinId="8" hidden="1"/>
    <cellStyle name="Hyperlink" xfId="5362" builtinId="8" hidden="1"/>
    <cellStyle name="Hyperlink" xfId="5338" builtinId="8" hidden="1"/>
    <cellStyle name="Hyperlink" xfId="5322" builtinId="8" hidden="1"/>
    <cellStyle name="Hyperlink" xfId="5314" builtinId="8" hidden="1"/>
    <cellStyle name="Hyperlink" xfId="5290" builtinId="8" hidden="1"/>
    <cellStyle name="Hyperlink" xfId="5282" builtinId="8" hidden="1"/>
    <cellStyle name="Hyperlink" xfId="5274" builtinId="8" hidden="1"/>
    <cellStyle name="Hyperlink" xfId="5242" builtinId="8" hidden="1"/>
    <cellStyle name="Hyperlink" xfId="5226" builtinId="8" hidden="1"/>
    <cellStyle name="Hyperlink" xfId="5218" builtinId="8" hidden="1"/>
    <cellStyle name="Hyperlink" xfId="5194" builtinId="8" hidden="1"/>
    <cellStyle name="Hyperlink" xfId="5186" builtinId="8" hidden="1"/>
    <cellStyle name="Hyperlink" xfId="5164" builtinId="8" hidden="1"/>
    <cellStyle name="Hyperlink" xfId="5148" builtinId="8" hidden="1"/>
    <cellStyle name="Hyperlink" xfId="5132" builtinId="8" hidden="1"/>
    <cellStyle name="Hyperlink" xfId="5124" builtinId="8" hidden="1"/>
    <cellStyle name="Hyperlink" xfId="5100" builtinId="8" hidden="1"/>
    <cellStyle name="Hyperlink" xfId="5083" builtinId="8" hidden="1"/>
    <cellStyle name="Hyperlink" xfId="5067" builtinId="8" hidden="1"/>
    <cellStyle name="Hyperlink" xfId="5051" builtinId="8" hidden="1"/>
    <cellStyle name="Hyperlink" xfId="5035" builtinId="8" hidden="1"/>
    <cellStyle name="Hyperlink" xfId="5027" builtinId="8" hidden="1"/>
    <cellStyle name="Hyperlink" xfId="4999" builtinId="8" hidden="1"/>
    <cellStyle name="Hyperlink" xfId="4987" builtinId="8" hidden="1"/>
    <cellStyle name="Hyperlink" xfId="4971" builtinId="8" hidden="1"/>
    <cellStyle name="Hyperlink" xfId="4955" builtinId="8" hidden="1"/>
    <cellStyle name="Hyperlink" xfId="4939" builtinId="8" hidden="1"/>
    <cellStyle name="Hyperlink" xfId="4931" builtinId="8" hidden="1"/>
    <cellStyle name="Hyperlink" xfId="4899" builtinId="8" hidden="1"/>
    <cellStyle name="Hyperlink" xfId="4891" builtinId="8" hidden="1"/>
    <cellStyle name="Hyperlink" xfId="4875" builtinId="8" hidden="1"/>
    <cellStyle name="Hyperlink" xfId="4859" builtinId="8" hidden="1"/>
    <cellStyle name="Hyperlink" xfId="4843" builtinId="8" hidden="1"/>
    <cellStyle name="Hyperlink" xfId="4827" builtinId="8" hidden="1"/>
    <cellStyle name="Hyperlink" xfId="4805" builtinId="8" hidden="1"/>
    <cellStyle name="Hyperlink" xfId="4797" builtinId="8" hidden="1"/>
    <cellStyle name="Hyperlink" xfId="4781" builtinId="8" hidden="1"/>
    <cellStyle name="Hyperlink" xfId="4765" builtinId="8" hidden="1"/>
    <cellStyle name="Hyperlink" xfId="4741" builtinId="8" hidden="1"/>
    <cellStyle name="Hyperlink" xfId="4733" builtinId="8" hidden="1"/>
    <cellStyle name="Hyperlink" xfId="4708" builtinId="8" hidden="1"/>
    <cellStyle name="Hyperlink" xfId="4700" builtinId="8" hidden="1"/>
    <cellStyle name="Hyperlink" xfId="4684" builtinId="8" hidden="1"/>
    <cellStyle name="Hyperlink" xfId="4652" builtinId="8" hidden="1"/>
    <cellStyle name="Hyperlink" xfId="4644" builtinId="8" hidden="1"/>
    <cellStyle name="Hyperlink" xfId="4636" builtinId="8" hidden="1"/>
    <cellStyle name="Hyperlink" xfId="4609" builtinId="8" hidden="1"/>
    <cellStyle name="Hyperlink" xfId="4601" builtinId="8" hidden="1"/>
    <cellStyle name="Hyperlink" xfId="4585" builtinId="8" hidden="1"/>
    <cellStyle name="Hyperlink" xfId="4553" builtinId="8" hidden="1"/>
    <cellStyle name="Hyperlink" xfId="4545" builtinId="8" hidden="1"/>
    <cellStyle name="Hyperlink" xfId="4537" builtinId="8" hidden="1"/>
    <cellStyle name="Hyperlink" xfId="4513" builtinId="8" hidden="1"/>
    <cellStyle name="Hyperlink" xfId="4505" builtinId="8" hidden="1"/>
    <cellStyle name="Hyperlink" xfId="4481" builtinId="8" hidden="1"/>
    <cellStyle name="Hyperlink" xfId="4457" builtinId="8" hidden="1"/>
    <cellStyle name="Hyperlink" xfId="4449" builtinId="8" hidden="1"/>
    <cellStyle name="Hyperlink" xfId="4441" builtinId="8" hidden="1"/>
    <cellStyle name="Hyperlink" xfId="4419" builtinId="8" hidden="1"/>
    <cellStyle name="Hyperlink" xfId="4395" builtinId="8" hidden="1"/>
    <cellStyle name="Hyperlink" xfId="4387" builtinId="8" hidden="1"/>
    <cellStyle name="Hyperlink" xfId="4363" builtinId="8" hidden="1"/>
    <cellStyle name="Hyperlink" xfId="4355" builtinId="8" hidden="1"/>
    <cellStyle name="Hyperlink" xfId="4346" builtinId="8" hidden="1"/>
    <cellStyle name="Hyperlink" xfId="4314" builtinId="8" hidden="1"/>
    <cellStyle name="Hyperlink" xfId="4298" builtinId="8" hidden="1"/>
    <cellStyle name="Hyperlink" xfId="4290" builtinId="8" hidden="1"/>
    <cellStyle name="Hyperlink" xfId="4260" builtinId="8" hidden="1"/>
    <cellStyle name="Hyperlink" xfId="4263" builtinId="8" hidden="1"/>
    <cellStyle name="Hyperlink" xfId="4251" builtinId="8" hidden="1"/>
    <cellStyle name="Hyperlink" xfId="4219" builtinId="8" hidden="1"/>
    <cellStyle name="Hyperlink" xfId="4203" builtinId="8" hidden="1"/>
    <cellStyle name="Hyperlink" xfId="4195" builtinId="8" hidden="1"/>
    <cellStyle name="Hyperlink" xfId="4171" builtinId="8" hidden="1"/>
    <cellStyle name="Hyperlink" xfId="4163" builtinId="8" hidden="1"/>
    <cellStyle name="Hyperlink" xfId="4139" builtinId="8" hidden="1"/>
    <cellStyle name="Hyperlink" xfId="4123" builtinId="8" hidden="1"/>
    <cellStyle name="Hyperlink" xfId="4107" builtinId="8" hidden="1"/>
    <cellStyle name="Hyperlink" xfId="4099" builtinId="8" hidden="1"/>
    <cellStyle name="Hyperlink" xfId="4075" builtinId="8" hidden="1"/>
    <cellStyle name="Hyperlink" xfId="4061" builtinId="8" hidden="1"/>
    <cellStyle name="Hyperlink" xfId="4045" builtinId="8" hidden="1"/>
    <cellStyle name="Hyperlink" xfId="4029" builtinId="8" hidden="1"/>
    <cellStyle name="Hyperlink" xfId="4013" builtinId="8" hidden="1"/>
    <cellStyle name="Hyperlink" xfId="4005" builtinId="8" hidden="1"/>
    <cellStyle name="Hyperlink" xfId="3972" builtinId="8" hidden="1"/>
    <cellStyle name="Hyperlink" xfId="3964" builtinId="8" hidden="1"/>
    <cellStyle name="Hyperlink" xfId="3948" builtinId="8" hidden="1"/>
    <cellStyle name="Hyperlink" xfId="3932" builtinId="8" hidden="1"/>
    <cellStyle name="Hyperlink" xfId="3916" builtinId="8" hidden="1"/>
    <cellStyle name="Hyperlink" xfId="3908" builtinId="8" hidden="1"/>
    <cellStyle name="Hyperlink" xfId="3875" builtinId="8" hidden="1"/>
    <cellStyle name="Hyperlink" xfId="3867" builtinId="8" hidden="1"/>
    <cellStyle name="Hyperlink" xfId="3851" builtinId="8" hidden="1"/>
    <cellStyle name="Hyperlink" xfId="3835" builtinId="8" hidden="1"/>
    <cellStyle name="Hyperlink" xfId="3819" builtinId="8" hidden="1"/>
    <cellStyle name="Hyperlink" xfId="3803" builtinId="8" hidden="1"/>
    <cellStyle name="Hyperlink" xfId="3779" builtinId="8" hidden="1"/>
    <cellStyle name="Hyperlink" xfId="3771" builtinId="8" hidden="1"/>
    <cellStyle name="Hyperlink" xfId="3755" builtinId="8" hidden="1"/>
    <cellStyle name="Hyperlink" xfId="3739" builtinId="8" hidden="1"/>
    <cellStyle name="Hyperlink" xfId="3715" builtinId="8" hidden="1"/>
    <cellStyle name="Hyperlink" xfId="3707" builtinId="8" hidden="1"/>
    <cellStyle name="Hyperlink" xfId="3685" builtinId="8" hidden="1"/>
    <cellStyle name="Hyperlink" xfId="3677" builtinId="8" hidden="1"/>
    <cellStyle name="Hyperlink" xfId="3661" builtinId="8" hidden="1"/>
    <cellStyle name="Hyperlink" xfId="3629" builtinId="8" hidden="1"/>
    <cellStyle name="Hyperlink" xfId="3621" builtinId="8" hidden="1"/>
    <cellStyle name="Hyperlink" xfId="3612" builtinId="8" hidden="1"/>
    <cellStyle name="Hyperlink" xfId="3588" builtinId="8" hidden="1"/>
    <cellStyle name="Hyperlink" xfId="3580" builtinId="8" hidden="1"/>
    <cellStyle name="Hyperlink" xfId="3564" builtinId="8" hidden="1"/>
    <cellStyle name="Hyperlink" xfId="3524" builtinId="8" hidden="1"/>
    <cellStyle name="Hyperlink" xfId="3527" builtinId="8" hidden="1"/>
    <cellStyle name="Hyperlink" xfId="3515" builtinId="8" hidden="1"/>
    <cellStyle name="Hyperlink" xfId="3491" builtinId="8" hidden="1"/>
    <cellStyle name="Hyperlink" xfId="3483" builtinId="8" hidden="1"/>
    <cellStyle name="Hyperlink" xfId="3459" builtinId="8" hidden="1"/>
    <cellStyle name="Hyperlink" xfId="3435" builtinId="8" hidden="1"/>
    <cellStyle name="Hyperlink" xfId="3427" builtinId="8" hidden="1"/>
    <cellStyle name="Hyperlink" xfId="3419" builtinId="8" hidden="1"/>
    <cellStyle name="Hyperlink" xfId="3395" builtinId="8" hidden="1"/>
    <cellStyle name="Hyperlink" xfId="3371" builtinId="8" hidden="1"/>
    <cellStyle name="Hyperlink" xfId="3363" builtinId="8" hidden="1"/>
    <cellStyle name="Hyperlink" xfId="3339" builtinId="8" hidden="1"/>
    <cellStyle name="Hyperlink" xfId="3333" builtinId="8" hidden="1"/>
    <cellStyle name="Hyperlink" xfId="3325" builtinId="8" hidden="1"/>
    <cellStyle name="Hyperlink" xfId="3293" builtinId="8" hidden="1"/>
    <cellStyle name="Hyperlink" xfId="3277" builtinId="8" hidden="1"/>
    <cellStyle name="Hyperlink" xfId="3269" builtinId="8" hidden="1"/>
    <cellStyle name="Hyperlink" xfId="3244" builtinId="8" hidden="1"/>
    <cellStyle name="Hyperlink" xfId="3236" builtinId="8" hidden="1"/>
    <cellStyle name="Hyperlink" xfId="3228" builtinId="8" hidden="1"/>
    <cellStyle name="Hyperlink" xfId="3196" builtinId="8" hidden="1"/>
    <cellStyle name="Hyperlink" xfId="3180" builtinId="8" hidden="1"/>
    <cellStyle name="Hyperlink" xfId="3172" builtinId="8" hidden="1"/>
    <cellStyle name="Hyperlink" xfId="3147" builtinId="8" hidden="1"/>
    <cellStyle name="Hyperlink" xfId="3139" builtinId="8" hidden="1"/>
    <cellStyle name="Hyperlink" xfId="3115" builtinId="8" hidden="1"/>
    <cellStyle name="Hyperlink" xfId="3099" builtinId="8" hidden="1"/>
    <cellStyle name="Hyperlink" xfId="3083" builtinId="8" hidden="1"/>
    <cellStyle name="Hyperlink" xfId="3075" builtinId="8" hidden="1"/>
    <cellStyle name="Hyperlink" xfId="3051" builtinId="8" hidden="1"/>
    <cellStyle name="Hyperlink" xfId="3035" builtinId="8" hidden="1"/>
    <cellStyle name="Hyperlink" xfId="3019" builtinId="8" hidden="1"/>
    <cellStyle name="Hyperlink" xfId="3003" builtinId="8" hidden="1"/>
    <cellStyle name="Hyperlink" xfId="2987" builtinId="8" hidden="1"/>
    <cellStyle name="Hyperlink" xfId="2979" builtinId="8" hidden="1"/>
    <cellStyle name="Hyperlink" xfId="2949" builtinId="8" hidden="1"/>
    <cellStyle name="Hyperlink" xfId="2941" builtinId="8" hidden="1"/>
    <cellStyle name="Hyperlink" xfId="2925" builtinId="8" hidden="1"/>
    <cellStyle name="Hyperlink" xfId="2909" builtinId="8" hidden="1"/>
    <cellStyle name="Hyperlink" xfId="2893" builtinId="8" hidden="1"/>
    <cellStyle name="Hyperlink" xfId="2885" builtinId="8" hidden="1"/>
    <cellStyle name="Hyperlink" xfId="2852" builtinId="8" hidden="1"/>
    <cellStyle name="Hyperlink" xfId="2844" builtinId="8" hidden="1"/>
    <cellStyle name="Hyperlink" xfId="2828" builtinId="8" hidden="1"/>
    <cellStyle name="Hyperlink" xfId="2812" builtinId="8" hidden="1"/>
    <cellStyle name="Hyperlink" xfId="2796" builtinId="8" hidden="1"/>
    <cellStyle name="Hyperlink" xfId="2763" builtinId="8" hidden="1"/>
    <cellStyle name="Hyperlink" xfId="2739" builtinId="8" hidden="1"/>
    <cellStyle name="Hyperlink" xfId="2731" builtinId="8" hidden="1"/>
    <cellStyle name="Hyperlink" xfId="2715" builtinId="8" hidden="1"/>
    <cellStyle name="Hyperlink" xfId="2699" builtinId="8" hidden="1"/>
    <cellStyle name="Hyperlink" xfId="2675" builtinId="8" hidden="1"/>
    <cellStyle name="Hyperlink" xfId="2667" builtinId="8" hidden="1"/>
    <cellStyle name="Hyperlink" xfId="2643" builtinId="8" hidden="1"/>
    <cellStyle name="Hyperlink" xfId="2635" builtinId="8" hidden="1"/>
    <cellStyle name="Hyperlink" xfId="2619" builtinId="8" hidden="1"/>
    <cellStyle name="Hyperlink" xfId="2587" builtinId="8" hidden="1"/>
    <cellStyle name="Hyperlink" xfId="2581" builtinId="8" hidden="1"/>
    <cellStyle name="Hyperlink" xfId="2573" builtinId="8" hidden="1"/>
    <cellStyle name="Hyperlink" xfId="2549" builtinId="8" hidden="1"/>
    <cellStyle name="Hyperlink" xfId="2541" builtinId="8" hidden="1"/>
    <cellStyle name="Hyperlink" xfId="2525" builtinId="8" hidden="1"/>
    <cellStyle name="Hyperlink" xfId="2492" builtinId="8" hidden="1"/>
    <cellStyle name="Hyperlink" xfId="2484" builtinId="8" hidden="1"/>
    <cellStyle name="Hyperlink" xfId="2476" builtinId="8" hidden="1"/>
    <cellStyle name="Hyperlink" xfId="2452" builtinId="8" hidden="1"/>
    <cellStyle name="Hyperlink" xfId="2444" builtinId="8" hidden="1"/>
    <cellStyle name="Hyperlink" xfId="2420" builtinId="8" hidden="1"/>
    <cellStyle name="Hyperlink" xfId="2392" builtinId="8" hidden="1"/>
    <cellStyle name="Hyperlink" xfId="2384" builtinId="8" hidden="1"/>
    <cellStyle name="Hyperlink" xfId="2376" builtinId="8" hidden="1"/>
    <cellStyle name="Hyperlink" xfId="2352" builtinId="8" hidden="1"/>
    <cellStyle name="Hyperlink" xfId="2328" builtinId="8" hidden="1"/>
    <cellStyle name="Hyperlink" xfId="2320" builtinId="8" hidden="1"/>
    <cellStyle name="Hyperlink" xfId="2296" builtinId="8" hidden="1"/>
    <cellStyle name="Hyperlink" xfId="2288" builtinId="8" hidden="1"/>
    <cellStyle name="Hyperlink" xfId="2280" builtinId="8" hidden="1"/>
    <cellStyle name="Hyperlink" xfId="2248" builtinId="8" hidden="1"/>
    <cellStyle name="Hyperlink" xfId="964" builtinId="8" hidden="1"/>
    <cellStyle name="Hyperlink" xfId="966" builtinId="8" hidden="1"/>
    <cellStyle name="Hyperlink" xfId="972" builtinId="8" hidden="1"/>
    <cellStyle name="Hyperlink" xfId="974" builtinId="8" hidden="1"/>
    <cellStyle name="Hyperlink" xfId="978" builtinId="8" hidden="1"/>
    <cellStyle name="Hyperlink" xfId="986" builtinId="8" hidden="1"/>
    <cellStyle name="Hyperlink" xfId="990" builtinId="8" hidden="1"/>
    <cellStyle name="Hyperlink" xfId="994" builtinId="8" hidden="1"/>
    <cellStyle name="Hyperlink" xfId="1000" builtinId="8" hidden="1"/>
    <cellStyle name="Hyperlink" xfId="1002" builtinId="8" hidden="1"/>
    <cellStyle name="Hyperlink" xfId="1010" builtinId="8" hidden="1"/>
    <cellStyle name="Hyperlink" xfId="1014" builtinId="8" hidden="1"/>
    <cellStyle name="Hyperlink" xfId="1018" builtinId="8" hidden="1"/>
    <cellStyle name="Hyperlink" xfId="1020" builtinId="8" hidden="1"/>
    <cellStyle name="Hyperlink" xfId="1028" builtinId="8" hidden="1"/>
    <cellStyle name="Hyperlink" xfId="1032" builtinId="8" hidden="1"/>
    <cellStyle name="Hyperlink" xfId="1036" builtinId="8" hidden="1"/>
    <cellStyle name="Hyperlink" xfId="1042" builtinId="8" hidden="1"/>
    <cellStyle name="Hyperlink" xfId="1046" builtinId="8" hidden="1"/>
    <cellStyle name="Hyperlink" xfId="1048" builtinId="8" hidden="1"/>
    <cellStyle name="Hyperlink" xfId="1058" builtinId="8" hidden="1"/>
    <cellStyle name="Hyperlink" xfId="1060" builtinId="8" hidden="1"/>
    <cellStyle name="Hyperlink" xfId="1064" builtinId="8" hidden="1"/>
    <cellStyle name="Hyperlink" xfId="1068" builtinId="8" hidden="1"/>
    <cellStyle name="Hyperlink" xfId="1074" builtinId="8" hidden="1"/>
    <cellStyle name="Hyperlink" xfId="1076" builtinId="8" hidden="1"/>
    <cellStyle name="Hyperlink" xfId="1084" builtinId="8" hidden="1"/>
    <cellStyle name="Hyperlink" xfId="1086" builtinId="8" hidden="1"/>
    <cellStyle name="Hyperlink" xfId="1092" builtinId="8" hidden="1"/>
    <cellStyle name="Hyperlink" xfId="1096" builtinId="8" hidden="1"/>
    <cellStyle name="Hyperlink" xfId="1100" builtinId="8" hidden="1"/>
    <cellStyle name="Hyperlink" xfId="1106" builtinId="8" hidden="1"/>
    <cellStyle name="Hyperlink" xfId="1110" builtinId="8" hidden="1"/>
    <cellStyle name="Hyperlink" xfId="1112" builtinId="8" hidden="1"/>
    <cellStyle name="Hyperlink" xfId="1116" builtinId="8" hidden="1"/>
    <cellStyle name="Hyperlink" xfId="1122" builtinId="8" hidden="1"/>
    <cellStyle name="Hyperlink" xfId="1128" builtinId="8" hidden="1"/>
    <cellStyle name="Hyperlink" xfId="1130" builtinId="8" hidden="1"/>
    <cellStyle name="Hyperlink" xfId="1138" builtinId="8" hidden="1"/>
    <cellStyle name="Hyperlink" xfId="1140" builtinId="8" hidden="1"/>
    <cellStyle name="Hyperlink" xfId="1144" builtinId="8" hidden="1"/>
    <cellStyle name="Hyperlink" xfId="1154" builtinId="8" hidden="1"/>
    <cellStyle name="Hyperlink" xfId="1156" builtinId="8" hidden="1"/>
    <cellStyle name="Hyperlink" xfId="1158" builtinId="8" hidden="1"/>
    <cellStyle name="Hyperlink" xfId="1164" builtinId="8" hidden="1"/>
    <cellStyle name="Hyperlink" xfId="1168" builtinId="8" hidden="1"/>
    <cellStyle name="Hyperlink" xfId="1172" builtinId="8" hidden="1"/>
    <cellStyle name="Hyperlink" xfId="1180" builtinId="8" hidden="1"/>
    <cellStyle name="Hyperlink" xfId="1184" builtinId="8" hidden="1"/>
    <cellStyle name="Hyperlink" xfId="1186" builtinId="8" hidden="1"/>
    <cellStyle name="Hyperlink" xfId="1192" builtinId="8" hidden="1"/>
    <cellStyle name="Hyperlink" xfId="1194" builtinId="8" hidden="1"/>
    <cellStyle name="Hyperlink" xfId="1202" builtinId="8" hidden="1"/>
    <cellStyle name="Hyperlink" xfId="1208" builtinId="8" hidden="1"/>
    <cellStyle name="Hyperlink" xfId="1210" builtinId="8" hidden="1"/>
    <cellStyle name="Hyperlink" xfId="1212" builtinId="8" hidden="1"/>
    <cellStyle name="Hyperlink" xfId="1220" builtinId="8" hidden="1"/>
    <cellStyle name="Hyperlink" xfId="1226" builtinId="8" hidden="1"/>
    <cellStyle name="Hyperlink" xfId="1228" builtinId="8" hidden="1"/>
    <cellStyle name="Hyperlink" xfId="1236" builtinId="8" hidden="1"/>
    <cellStyle name="Hyperlink" xfId="1238" builtinId="8" hidden="1"/>
    <cellStyle name="Hyperlink" xfId="1240" builtinId="8" hidden="1"/>
    <cellStyle name="Hyperlink" xfId="1250" builtinId="8" hidden="1"/>
    <cellStyle name="Hyperlink" xfId="1254" builtinId="8" hidden="1"/>
    <cellStyle name="Hyperlink" xfId="1256" builtinId="8" hidden="1"/>
    <cellStyle name="Hyperlink" xfId="1264" builtinId="8" hidden="1"/>
    <cellStyle name="Hyperlink" xfId="1266" builtinId="8" hidden="1"/>
    <cellStyle name="Hyperlink" xfId="1268" builtinId="8" hidden="1"/>
    <cellStyle name="Hyperlink" xfId="1276" builtinId="8" hidden="1"/>
    <cellStyle name="Hyperlink" xfId="1282" builtinId="8" hidden="1"/>
    <cellStyle name="Hyperlink" xfId="1284" builtinId="8" hidden="1"/>
    <cellStyle name="Hyperlink" xfId="1290" builtinId="8" hidden="1"/>
    <cellStyle name="Hyperlink" xfId="555" builtinId="8" hidden="1"/>
    <cellStyle name="Hyperlink" xfId="1301" builtinId="8" hidden="1"/>
    <cellStyle name="Hyperlink" xfId="1305" builtinId="8" hidden="1"/>
    <cellStyle name="Hyperlink" xfId="1309" builtinId="8" hidden="1"/>
    <cellStyle name="Hyperlink" xfId="1313" builtinId="8" hidden="1"/>
    <cellStyle name="Hyperlink" xfId="1319" builtinId="8" hidden="1"/>
    <cellStyle name="Hyperlink" xfId="1323" builtinId="8" hidden="1"/>
    <cellStyle name="Hyperlink" xfId="1329" builtinId="8" hidden="1"/>
    <cellStyle name="Hyperlink" xfId="1333" builtinId="8" hidden="1"/>
    <cellStyle name="Hyperlink" xfId="1337" builtinId="8" hidden="1"/>
    <cellStyle name="Hyperlink" xfId="1339" builtinId="8" hidden="1"/>
    <cellStyle name="Hyperlink" xfId="1349" builtinId="8" hidden="1"/>
    <cellStyle name="Hyperlink" xfId="1351" builtinId="8" hidden="1"/>
    <cellStyle name="Hyperlink" xfId="1355" builtinId="8" hidden="1"/>
    <cellStyle name="Hyperlink" xfId="1361" builtinId="8" hidden="1"/>
    <cellStyle name="Hyperlink" xfId="1365" builtinId="8" hidden="1"/>
    <cellStyle name="Hyperlink" xfId="1367" builtinId="8" hidden="1"/>
    <cellStyle name="Hyperlink" xfId="1377" builtinId="8" hidden="1"/>
    <cellStyle name="Hyperlink" xfId="1379" builtinId="8" hidden="1"/>
    <cellStyle name="Hyperlink" xfId="1383" builtinId="8" hidden="1"/>
    <cellStyle name="Hyperlink" xfId="1387" builtinId="8" hidden="1"/>
    <cellStyle name="Hyperlink" xfId="1393" builtinId="8" hidden="1"/>
    <cellStyle name="Hyperlink" xfId="1397" builtinId="8" hidden="1"/>
    <cellStyle name="Hyperlink" xfId="1403" builtinId="8" hidden="1"/>
    <cellStyle name="Hyperlink" xfId="1405" builtinId="8" hidden="1"/>
    <cellStyle name="Hyperlink" xfId="1411" builtinId="8" hidden="1"/>
    <cellStyle name="Hyperlink" xfId="1415" builtinId="8" hidden="1"/>
    <cellStyle name="Hyperlink" xfId="1421" builtinId="8" hidden="1"/>
    <cellStyle name="Hyperlink" xfId="1425" builtinId="8" hidden="1"/>
    <cellStyle name="Hyperlink" xfId="1431" builtinId="8" hidden="1"/>
    <cellStyle name="Hyperlink" xfId="1433" builtinId="8" hidden="1"/>
    <cellStyle name="Hyperlink" xfId="1437" builtinId="8" hidden="1"/>
    <cellStyle name="Hyperlink" xfId="1447" builtinId="8" hidden="1"/>
    <cellStyle name="Hyperlink" xfId="1449" builtinId="8" hidden="1"/>
    <cellStyle name="Hyperlink" xfId="1451" builtinId="8" hidden="1"/>
    <cellStyle name="Hyperlink" xfId="1459" builtinId="8" hidden="1"/>
    <cellStyle name="Hyperlink" xfId="1461" builtinId="8" hidden="1"/>
    <cellStyle name="Hyperlink" xfId="1465" builtinId="8" hidden="1"/>
    <cellStyle name="Hyperlink" xfId="1475" builtinId="8" hidden="1"/>
    <cellStyle name="Hyperlink" xfId="1293" builtinId="8" hidden="1"/>
    <cellStyle name="Hyperlink" xfId="1477" builtinId="8" hidden="1"/>
    <cellStyle name="Hyperlink" xfId="1483" builtinId="8" hidden="1"/>
    <cellStyle name="Hyperlink" xfId="1487" builtinId="8" hidden="1"/>
    <cellStyle name="Hyperlink" xfId="1493" builtinId="8" hidden="1"/>
    <cellStyle name="Hyperlink" xfId="1499" builtinId="8" hidden="1"/>
    <cellStyle name="Hyperlink" xfId="1503" builtinId="8" hidden="1"/>
    <cellStyle name="Hyperlink" xfId="1505" builtinId="8" hidden="1"/>
    <cellStyle name="Hyperlink" xfId="1511" builtinId="8" hidden="1"/>
    <cellStyle name="Hyperlink" xfId="1519" builtinId="8" hidden="1"/>
    <cellStyle name="Hyperlink" xfId="1521" builtinId="8" hidden="1"/>
    <cellStyle name="Hyperlink" xfId="1527" builtinId="8" hidden="1"/>
    <cellStyle name="Hyperlink" xfId="1529" builtinId="8" hidden="1"/>
    <cellStyle name="Hyperlink" xfId="1531" builtinId="8" hidden="1"/>
    <cellStyle name="Hyperlink" xfId="1541" builtinId="8" hidden="1"/>
    <cellStyle name="Hyperlink" xfId="1545" builtinId="8" hidden="1"/>
    <cellStyle name="Hyperlink" xfId="1547" builtinId="8" hidden="1"/>
    <cellStyle name="Hyperlink" xfId="1555" builtinId="8" hidden="1"/>
    <cellStyle name="Hyperlink" xfId="1557" builtinId="8" hidden="1"/>
    <cellStyle name="Hyperlink" xfId="1559" builtinId="8" hidden="1"/>
    <cellStyle name="Hyperlink" xfId="1569" builtinId="8" hidden="1"/>
    <cellStyle name="Hyperlink" xfId="1573" builtinId="8" hidden="1"/>
    <cellStyle name="Hyperlink" xfId="1575" builtinId="8" hidden="1"/>
    <cellStyle name="Hyperlink" xfId="1583" builtinId="8" hidden="1"/>
    <cellStyle name="Hyperlink" xfId="1585" builtinId="8" hidden="1"/>
    <cellStyle name="Hyperlink" xfId="1591" builtinId="8" hidden="1"/>
    <cellStyle name="Hyperlink" xfId="1595" builtinId="8" hidden="1"/>
    <cellStyle name="Hyperlink" xfId="1601" builtinId="8" hidden="1"/>
    <cellStyle name="Hyperlink" xfId="1603" builtinId="8" hidden="1"/>
    <cellStyle name="Hyperlink" xfId="1609" builtinId="8" hidden="1"/>
    <cellStyle name="Hyperlink" xfId="1615" builtinId="8" hidden="1"/>
    <cellStyle name="Hyperlink" xfId="1619" builtinId="8" hidden="1"/>
    <cellStyle name="Hyperlink" xfId="1623" builtinId="8" hidden="1"/>
    <cellStyle name="Hyperlink" xfId="1627" builtinId="8" hidden="1"/>
    <cellStyle name="Hyperlink" xfId="1631" builtinId="8" hidden="1"/>
    <cellStyle name="Hyperlink" xfId="1639" builtinId="8" hidden="1"/>
    <cellStyle name="Hyperlink" xfId="1641" builtinId="8" hidden="1"/>
    <cellStyle name="Hyperlink" xfId="1647" builtinId="8" hidden="1"/>
    <cellStyle name="Hyperlink" xfId="1651" builtinId="8" hidden="1"/>
    <cellStyle name="Hyperlink" xfId="1655" builtinId="8" hidden="1"/>
    <cellStyle name="Hyperlink" xfId="1657" builtinId="8" hidden="1"/>
    <cellStyle name="Hyperlink" xfId="1671" builtinId="8" hidden="1"/>
    <cellStyle name="Hyperlink" xfId="1673" builtinId="8" hidden="1"/>
    <cellStyle name="Hyperlink" xfId="1677" builtinId="8" hidden="1"/>
    <cellStyle name="Hyperlink" xfId="1683" builtinId="8" hidden="1"/>
    <cellStyle name="Hyperlink" xfId="1687" builtinId="8" hidden="1"/>
    <cellStyle name="Hyperlink" xfId="1691" builtinId="8" hidden="1"/>
    <cellStyle name="Hyperlink" xfId="1699" builtinId="8" hidden="1"/>
    <cellStyle name="Hyperlink" xfId="1701" builtinId="8" hidden="1"/>
    <cellStyle name="Hyperlink" xfId="1705" builtinId="8" hidden="1"/>
    <cellStyle name="Hyperlink" xfId="1709" builtinId="8" hidden="1"/>
    <cellStyle name="Hyperlink" xfId="1717" builtinId="8" hidden="1"/>
    <cellStyle name="Hyperlink" xfId="1719" builtinId="8" hidden="1"/>
    <cellStyle name="Hyperlink" xfId="1725" builtinId="8" hidden="1"/>
    <cellStyle name="Hyperlink" xfId="1727" builtinId="8" hidden="1"/>
    <cellStyle name="Hyperlink" xfId="1733" builtinId="8" hidden="1"/>
    <cellStyle name="Hyperlink" xfId="1741" builtinId="8" hidden="1"/>
    <cellStyle name="Hyperlink" xfId="1743" builtinId="8" hidden="1"/>
    <cellStyle name="Hyperlink" xfId="1747" builtinId="8" hidden="1"/>
    <cellStyle name="Hyperlink" xfId="1753" builtinId="8" hidden="1"/>
    <cellStyle name="Hyperlink" xfId="1755" builtinId="8" hidden="1"/>
    <cellStyle name="Hyperlink" xfId="1759" builtinId="8" hidden="1"/>
    <cellStyle name="Hyperlink" xfId="1770" builtinId="8" hidden="1"/>
    <cellStyle name="Hyperlink" xfId="1772" builtinId="8" hidden="1"/>
    <cellStyle name="Hyperlink" xfId="1774" builtinId="8" hidden="1"/>
    <cellStyle name="Hyperlink" xfId="1782" builtinId="8" hidden="1"/>
    <cellStyle name="Hyperlink" xfId="1784" builtinId="8" hidden="1"/>
    <cellStyle name="Hyperlink" xfId="1790" builtinId="8" hidden="1"/>
    <cellStyle name="Hyperlink" xfId="1798" builtinId="8" hidden="1"/>
    <cellStyle name="Hyperlink" xfId="1800" builtinId="8" hidden="1"/>
    <cellStyle name="Hyperlink" xfId="1802" builtinId="8" hidden="1"/>
    <cellStyle name="Hyperlink" xfId="1808" builtinId="8" hidden="1"/>
    <cellStyle name="Hyperlink" xfId="1816" builtinId="8" hidden="1"/>
    <cellStyle name="Hyperlink" xfId="1818" builtinId="8" hidden="1"/>
    <cellStyle name="Hyperlink" xfId="1824" builtinId="8" hidden="1"/>
    <cellStyle name="Hyperlink" xfId="1828" builtinId="8" hidden="1"/>
    <cellStyle name="Hyperlink" xfId="1830" builtinId="8" hidden="1"/>
    <cellStyle name="Hyperlink" xfId="1838" builtinId="8" hidden="1"/>
    <cellStyle name="Hyperlink" xfId="1844" builtinId="8" hidden="1"/>
    <cellStyle name="Hyperlink" xfId="1846" builtinId="8" hidden="1"/>
    <cellStyle name="Hyperlink" xfId="1850" builtinId="8" hidden="1"/>
    <cellStyle name="Hyperlink" xfId="1852" builtinId="8" hidden="1"/>
    <cellStyle name="Hyperlink" xfId="1854" builtinId="8" hidden="1"/>
    <cellStyle name="Hyperlink" xfId="1864" builtinId="8" hidden="1"/>
    <cellStyle name="Hyperlink" xfId="1868" builtinId="8" hidden="1"/>
    <cellStyle name="Hyperlink" xfId="1870" builtinId="8" hidden="1"/>
    <cellStyle name="Hyperlink" xfId="1878" builtinId="8" hidden="1"/>
    <cellStyle name="Hyperlink" xfId="1880" builtinId="8" hidden="1"/>
    <cellStyle name="Hyperlink" xfId="1886" builtinId="8" hidden="1"/>
    <cellStyle name="Hyperlink" xfId="1892" builtinId="8" hidden="1"/>
    <cellStyle name="Hyperlink" xfId="1896" builtinId="8" hidden="1"/>
    <cellStyle name="Hyperlink" xfId="1898" builtinId="8" hidden="1"/>
    <cellStyle name="Hyperlink" xfId="1906" builtinId="8" hidden="1"/>
    <cellStyle name="Hyperlink" xfId="1910" builtinId="8" hidden="1"/>
    <cellStyle name="Hyperlink" xfId="1914" builtinId="8" hidden="1"/>
    <cellStyle name="Hyperlink" xfId="1908" builtinId="8" hidden="1"/>
    <cellStyle name="Hyperlink" xfId="1882" builtinId="8" hidden="1"/>
    <cellStyle name="Hyperlink" xfId="1860" builtinId="8" hidden="1"/>
    <cellStyle name="Hyperlink" xfId="1812" builtinId="8" hidden="1"/>
    <cellStyle name="Hyperlink" xfId="1788" builtinId="8" hidden="1"/>
    <cellStyle name="Hyperlink" xfId="1764" builtinId="8" hidden="1"/>
    <cellStyle name="Hyperlink" xfId="1715" builtinId="8" hidden="1"/>
    <cellStyle name="Hyperlink" xfId="1689" builtinId="8" hidden="1"/>
    <cellStyle name="Hyperlink" xfId="1661" builtinId="8" hidden="1"/>
    <cellStyle name="Hyperlink" xfId="1611" builtinId="8" hidden="1"/>
    <cellStyle name="Hyperlink" xfId="1587" builtinId="8" hidden="1"/>
    <cellStyle name="Hyperlink" xfId="1563" builtinId="8" hidden="1"/>
    <cellStyle name="Hyperlink" xfId="1513" builtinId="8" hidden="1"/>
    <cellStyle name="Hyperlink" xfId="1491" builtinId="8" hidden="1"/>
    <cellStyle name="Hyperlink" xfId="1467" builtinId="8" hidden="1"/>
    <cellStyle name="Hyperlink" xfId="1419" builtinId="8" hidden="1"/>
    <cellStyle name="Hyperlink" xfId="1395" builtinId="8" hidden="1"/>
    <cellStyle name="Hyperlink" xfId="1369" builtinId="8" hidden="1"/>
    <cellStyle name="Hyperlink" xfId="1321" builtinId="8" hidden="1"/>
    <cellStyle name="Hyperlink" xfId="1297" builtinId="8" hidden="1"/>
    <cellStyle name="Hyperlink" xfId="1272" builtinId="8" hidden="1"/>
    <cellStyle name="Hyperlink" xfId="1222" builtinId="8" hidden="1"/>
    <cellStyle name="Hyperlink" xfId="1200" builtinId="8" hidden="1"/>
    <cellStyle name="Hyperlink" xfId="1174" builtinId="8" hidden="1"/>
    <cellStyle name="Hyperlink" xfId="1126" builtinId="8" hidden="1"/>
    <cellStyle name="Hyperlink" xfId="1102" builtinId="8" hidden="1"/>
    <cellStyle name="Hyperlink" xfId="1078" builtinId="8" hidden="1"/>
    <cellStyle name="Hyperlink" xfId="1030" builtinId="8" hidden="1"/>
    <cellStyle name="Hyperlink" xfId="1004" builtinId="8" hidden="1"/>
    <cellStyle name="Hyperlink" xfId="982" builtinId="8" hidden="1"/>
    <cellStyle name="Hyperlink" xfId="2344" builtinId="8" hidden="1"/>
    <cellStyle name="Hyperlink" xfId="2428" builtinId="8" hidden="1"/>
    <cellStyle name="Hyperlink" xfId="2517" builtinId="8" hidden="1"/>
    <cellStyle name="Hyperlink" xfId="2683" builtinId="8" hidden="1"/>
    <cellStyle name="Hyperlink" xfId="2788" builtinId="8" hidden="1"/>
    <cellStyle name="Hyperlink" xfId="2876" builtinId="8" hidden="1"/>
    <cellStyle name="Hyperlink" xfId="3043" builtinId="8" hidden="1"/>
    <cellStyle name="Hyperlink" xfId="3131" builtinId="8" hidden="1"/>
    <cellStyle name="Hyperlink" xfId="3212" builtinId="8" hidden="1"/>
    <cellStyle name="Hyperlink" xfId="3387" builtinId="8" hidden="1"/>
    <cellStyle name="Hyperlink" xfId="3467" builtinId="8" hidden="1"/>
    <cellStyle name="Hyperlink" xfId="3556" builtinId="8" hidden="1"/>
    <cellStyle name="Hyperlink" xfId="3723" builtinId="8" hidden="1"/>
    <cellStyle name="Hyperlink" xfId="3811" builtinId="8" hidden="1"/>
    <cellStyle name="Hyperlink" xfId="3892" builtinId="8" hidden="1"/>
    <cellStyle name="Hyperlink" xfId="4069" builtinId="8" hidden="1"/>
    <cellStyle name="Hyperlink" xfId="4155" builtinId="8" hidden="1"/>
    <cellStyle name="Hyperlink" xfId="4235" builtinId="8" hidden="1"/>
    <cellStyle name="Hyperlink" xfId="4411" builtinId="8" hidden="1"/>
    <cellStyle name="Hyperlink" xfId="4489" builtinId="8" hidden="1"/>
    <cellStyle name="Hyperlink" xfId="4577" builtinId="8" hidden="1"/>
    <cellStyle name="Hyperlink" xfId="4749" builtinId="8" hidden="1"/>
    <cellStyle name="Hyperlink" xfId="4835" builtinId="8" hidden="1"/>
    <cellStyle name="Hyperlink" xfId="4923" builtinId="8" hidden="1"/>
    <cellStyle name="Hyperlink" xfId="5092" builtinId="8" hidden="1"/>
    <cellStyle name="Hyperlink" xfId="5178" builtinId="8" hidden="1"/>
    <cellStyle name="Hyperlink" xfId="5258" builtinId="8" hidden="1"/>
    <cellStyle name="Hyperlink" xfId="5436" builtinId="8" hidden="1"/>
    <cellStyle name="Hyperlink" xfId="5517" builtinId="8" hidden="1"/>
    <cellStyle name="Hyperlink" xfId="5603" builtinId="8" hidden="1"/>
    <cellStyle name="Hyperlink" xfId="6031" builtinId="8" hidden="1"/>
    <cellStyle name="Hyperlink" xfId="6035" builtinId="8" hidden="1"/>
    <cellStyle name="Hyperlink" xfId="6039" builtinId="8" hidden="1"/>
    <cellStyle name="Hyperlink" xfId="6051" builtinId="8" hidden="1"/>
    <cellStyle name="Hyperlink" xfId="6053" builtinId="8" hidden="1"/>
    <cellStyle name="Hyperlink" xfId="6055" builtinId="8" hidden="1"/>
    <cellStyle name="Hyperlink" xfId="6063" builtinId="8" hidden="1"/>
    <cellStyle name="Hyperlink" xfId="6067" builtinId="8" hidden="1"/>
    <cellStyle name="Hyperlink" xfId="6071" builtinId="8" hidden="1"/>
    <cellStyle name="Hyperlink" xfId="6077" builtinId="8" hidden="1"/>
    <cellStyle name="Hyperlink" xfId="6083" builtinId="8" hidden="1"/>
    <cellStyle name="Hyperlink" xfId="6085" builtinId="8" hidden="1"/>
    <cellStyle name="Hyperlink" xfId="6093" builtinId="8" hidden="1"/>
    <cellStyle name="Hyperlink" xfId="6103" builtinId="8" hidden="1"/>
    <cellStyle name="Hyperlink" xfId="6104" builtinId="8" hidden="1"/>
    <cellStyle name="Hyperlink" xfId="6107" builtinId="8" hidden="1"/>
    <cellStyle name="Hyperlink" xfId="6113" builtinId="8" hidden="1"/>
    <cellStyle name="Hyperlink" xfId="6115" builtinId="8" hidden="1"/>
    <cellStyle name="Hyperlink" xfId="6123" builtinId="8" hidden="1"/>
    <cellStyle name="Hyperlink" xfId="6125" builtinId="8" hidden="1"/>
    <cellStyle name="Hyperlink" xfId="6129" builtinId="8" hidden="1"/>
    <cellStyle name="Hyperlink" xfId="6137" builtinId="8" hidden="1"/>
    <cellStyle name="Hyperlink" xfId="6139" builtinId="8" hidden="1"/>
    <cellStyle name="Hyperlink" xfId="6145" builtinId="8" hidden="1"/>
    <cellStyle name="Hyperlink" xfId="6149" builtinId="8" hidden="1"/>
    <cellStyle name="Hyperlink" xfId="6157" builtinId="8" hidden="1"/>
    <cellStyle name="Hyperlink" xfId="6161" builtinId="8" hidden="1"/>
    <cellStyle name="Hyperlink" xfId="6169" builtinId="8" hidden="1"/>
    <cellStyle name="Hyperlink" xfId="6171" builtinId="8" hidden="1"/>
    <cellStyle name="Hyperlink" xfId="6177" builtinId="8" hidden="1"/>
    <cellStyle name="Hyperlink" xfId="6181" builtinId="8" hidden="1"/>
    <cellStyle name="Hyperlink" xfId="6187" builtinId="8" hidden="1"/>
    <cellStyle name="Hyperlink" xfId="6189" builtinId="8" hidden="1"/>
    <cellStyle name="Hyperlink" xfId="6197" builtinId="8" hidden="1"/>
    <cellStyle name="Hyperlink" xfId="6201" builtinId="8" hidden="1"/>
    <cellStyle name="Hyperlink" xfId="6203" builtinId="8" hidden="1"/>
    <cellStyle name="Hyperlink" xfId="6213" builtinId="8" hidden="1"/>
    <cellStyle name="Hyperlink" xfId="6219" builtinId="8" hidden="1"/>
    <cellStyle name="Hyperlink" xfId="6221" builtinId="8" hidden="1"/>
    <cellStyle name="Hyperlink" xfId="6229" builtinId="8" hidden="1"/>
    <cellStyle name="Hyperlink" xfId="6233" builtinId="8" hidden="1"/>
    <cellStyle name="Hyperlink" xfId="6235" builtinId="8" hidden="1"/>
    <cellStyle name="Hyperlink" xfId="6243" builtinId="8" hidden="1"/>
    <cellStyle name="Hyperlink" xfId="6245" builtinId="8" hidden="1"/>
    <cellStyle name="Hyperlink" xfId="6251" builtinId="8" hidden="1"/>
    <cellStyle name="Hyperlink" xfId="6257" builtinId="8" hidden="1"/>
    <cellStyle name="Hyperlink" xfId="6261" builtinId="8" hidden="1"/>
    <cellStyle name="Hyperlink" xfId="6265" builtinId="8" hidden="1"/>
    <cellStyle name="Hyperlink" xfId="6275" builtinId="8" hidden="1"/>
    <cellStyle name="Hyperlink" xfId="5826" builtinId="8" hidden="1"/>
    <cellStyle name="Hyperlink" xfId="6281" builtinId="8" hidden="1"/>
    <cellStyle name="Hyperlink" xfId="6287" builtinId="8" hidden="1"/>
    <cellStyle name="Hyperlink" xfId="6291" builtinId="8" hidden="1"/>
    <cellStyle name="Hyperlink" xfId="6295" builtinId="8" hidden="1"/>
    <cellStyle name="Hyperlink" xfId="6303" builtinId="8" hidden="1"/>
    <cellStyle name="Hyperlink" xfId="6305" builtinId="8" hidden="1"/>
    <cellStyle name="Hyperlink" xfId="6307" builtinId="8" hidden="1"/>
    <cellStyle name="Hyperlink" xfId="6315" builtinId="8" hidden="1"/>
    <cellStyle name="Hyperlink" xfId="6319" builtinId="8" hidden="1"/>
    <cellStyle name="Hyperlink" xfId="6327" builtinId="8" hidden="1"/>
    <cellStyle name="Hyperlink" xfId="6335" builtinId="8" hidden="1"/>
    <cellStyle name="Hyperlink" xfId="6337" builtinId="8" hidden="1"/>
    <cellStyle name="Hyperlink" xfId="6339" builtinId="8" hidden="1"/>
    <cellStyle name="Hyperlink" xfId="6347" builtinId="8" hidden="1"/>
    <cellStyle name="Hyperlink" xfId="6351" builtinId="8" hidden="1"/>
    <cellStyle name="Hyperlink" xfId="6355" builtinId="8" hidden="1"/>
    <cellStyle name="Hyperlink" xfId="6361" builtinId="8" hidden="1"/>
    <cellStyle name="Hyperlink" xfId="6367" builtinId="8" hidden="1"/>
    <cellStyle name="Hyperlink" xfId="6369" builtinId="8" hidden="1"/>
    <cellStyle name="Hyperlink" xfId="6377" builtinId="8" hidden="1"/>
    <cellStyle name="Hyperlink" xfId="6383" builtinId="8" hidden="1"/>
    <cellStyle name="Hyperlink" xfId="6387" builtinId="8" hidden="1"/>
    <cellStyle name="Hyperlink" xfId="6393" builtinId="8" hidden="1"/>
    <cellStyle name="Hyperlink" xfId="6399" builtinId="8" hidden="1"/>
    <cellStyle name="Hyperlink" xfId="6401" builtinId="8" hidden="1"/>
    <cellStyle name="Hyperlink" xfId="6409" builtinId="8" hidden="1"/>
    <cellStyle name="Hyperlink" xfId="6411" builtinId="8" hidden="1"/>
    <cellStyle name="Hyperlink" xfId="6415" builtinId="8" hidden="1"/>
    <cellStyle name="Hyperlink" xfId="6423" builtinId="8" hidden="1"/>
    <cellStyle name="Hyperlink" xfId="6425" builtinId="8" hidden="1"/>
    <cellStyle name="Hyperlink" xfId="6431" builtinId="8" hidden="1"/>
    <cellStyle name="Hyperlink" xfId="6441" builtinId="8" hidden="1"/>
    <cellStyle name="Hyperlink" xfId="6443" builtinId="8" hidden="1"/>
    <cellStyle name="Hyperlink" xfId="6447" builtinId="8" hidden="1"/>
    <cellStyle name="Hyperlink" xfId="6455" builtinId="8" hidden="1"/>
    <cellStyle name="Hyperlink" xfId="6457" builtinId="8" hidden="1"/>
    <cellStyle name="Hyperlink" xfId="6463" builtinId="8" hidden="1"/>
    <cellStyle name="Hyperlink" xfId="6467" builtinId="8" hidden="1"/>
    <cellStyle name="Hyperlink" xfId="6473" builtinId="8" hidden="1"/>
    <cellStyle name="Hyperlink" xfId="6475" builtinId="8" hidden="1"/>
    <cellStyle name="Hyperlink" xfId="6483" builtinId="8" hidden="1"/>
    <cellStyle name="Hyperlink" xfId="6487" builtinId="8" hidden="1"/>
    <cellStyle name="Hyperlink" xfId="6489" builtinId="8" hidden="1"/>
    <cellStyle name="Hyperlink" xfId="6504" builtinId="8" hidden="1"/>
    <cellStyle name="Hyperlink" xfId="6510" builtinId="8" hidden="1"/>
    <cellStyle name="Hyperlink" xfId="6512" builtinId="8" hidden="1"/>
    <cellStyle name="Hyperlink" xfId="6520" builtinId="8" hidden="1"/>
    <cellStyle name="Hyperlink" xfId="6524" builtinId="8" hidden="1"/>
    <cellStyle name="Hyperlink" xfId="6526" builtinId="8" hidden="1"/>
    <cellStyle name="Hyperlink" xfId="6534" builtinId="8" hidden="1"/>
    <cellStyle name="Hyperlink" xfId="6536" builtinId="8" hidden="1"/>
    <cellStyle name="Hyperlink" xfId="6542" builtinId="8" hidden="1"/>
    <cellStyle name="Hyperlink" xfId="6548" builtinId="8" hidden="1"/>
    <cellStyle name="Hyperlink" xfId="6552" builtinId="8" hidden="1"/>
    <cellStyle name="Hyperlink" xfId="6558" builtinId="8" hidden="1"/>
    <cellStyle name="Hyperlink" xfId="6566" builtinId="8" hidden="1"/>
    <cellStyle name="Hyperlink" xfId="6568" builtinId="8" hidden="1"/>
    <cellStyle name="Hyperlink" xfId="6574" builtinId="8" hidden="1"/>
    <cellStyle name="Hyperlink" xfId="6580" builtinId="8" hidden="1"/>
    <cellStyle name="Hyperlink" xfId="6584" builtinId="8" hidden="1"/>
    <cellStyle name="Hyperlink" xfId="6588" builtinId="8" hidden="1"/>
    <cellStyle name="Hyperlink" xfId="6596" builtinId="8" hidden="1"/>
    <cellStyle name="Hyperlink" xfId="6598" builtinId="8" hidden="1"/>
    <cellStyle name="Hyperlink" xfId="6600" builtinId="8" hidden="1"/>
    <cellStyle name="Hyperlink" xfId="6608" builtinId="8" hidden="1"/>
    <cellStyle name="Hyperlink" xfId="6616" builtinId="8" hidden="1"/>
    <cellStyle name="Hyperlink" xfId="6620" builtinId="8" hidden="1"/>
    <cellStyle name="Hyperlink" xfId="6628" builtinId="8" hidden="1"/>
    <cellStyle name="Hyperlink" xfId="6630" builtinId="8" hidden="1"/>
    <cellStyle name="Hyperlink" xfId="6632" builtinId="8" hidden="1"/>
    <cellStyle name="Hyperlink" xfId="6626" builtinId="8" hidden="1"/>
    <cellStyle name="Hyperlink" xfId="6618" builtinId="8" hidden="1"/>
    <cellStyle name="Hyperlink" xfId="6602" builtinId="8" hidden="1"/>
    <cellStyle name="Hyperlink" xfId="6586" builtinId="8" hidden="1"/>
    <cellStyle name="Hyperlink" xfId="6570" builtinId="8" hidden="1"/>
    <cellStyle name="Hyperlink" xfId="6562" builtinId="8" hidden="1"/>
    <cellStyle name="Hyperlink" xfId="6530" builtinId="8" hidden="1"/>
    <cellStyle name="Hyperlink" xfId="6522" builtinId="8" hidden="1"/>
    <cellStyle name="Hyperlink" xfId="6506" builtinId="8" hidden="1"/>
    <cellStyle name="Hyperlink" xfId="6485" builtinId="8" hidden="1"/>
    <cellStyle name="Hyperlink" xfId="6469" builtinId="8" hidden="1"/>
    <cellStyle name="Hyperlink" xfId="6461" builtinId="8" hidden="1"/>
    <cellStyle name="Hyperlink" xfId="6437" builtinId="8" hidden="1"/>
    <cellStyle name="Hyperlink" xfId="6429" builtinId="8" hidden="1"/>
    <cellStyle name="Hyperlink" xfId="6421" builtinId="8" hidden="1"/>
    <cellStyle name="Hyperlink" xfId="6397" builtinId="8" hidden="1"/>
    <cellStyle name="Hyperlink" xfId="6389" builtinId="8" hidden="1"/>
    <cellStyle name="Hyperlink" xfId="6373" builtinId="8" hidden="1"/>
    <cellStyle name="Hyperlink" xfId="6341" builtinId="8" hidden="1"/>
    <cellStyle name="Hyperlink" xfId="6333" builtinId="8" hidden="1"/>
    <cellStyle name="Hyperlink" xfId="6325" builtinId="8" hidden="1"/>
    <cellStyle name="Hyperlink" xfId="6301" builtinId="8" hidden="1"/>
    <cellStyle name="Hyperlink" xfId="6293" builtinId="8" hidden="1"/>
    <cellStyle name="Hyperlink" xfId="6277" builtinId="8" hidden="1"/>
    <cellStyle name="Hyperlink" xfId="6263" builtinId="8" hidden="1"/>
    <cellStyle name="Hyperlink" xfId="6247" builtinId="8" hidden="1"/>
    <cellStyle name="Hyperlink" xfId="6239" builtinId="8" hidden="1"/>
    <cellStyle name="Hyperlink" xfId="6215" builtinId="8" hidden="1"/>
    <cellStyle name="Hyperlink" xfId="6207" builtinId="8" hidden="1"/>
    <cellStyle name="Hyperlink" xfId="6183" builtinId="8" hidden="1"/>
    <cellStyle name="Hyperlink" xfId="6167" builtinId="8" hidden="1"/>
    <cellStyle name="Hyperlink" xfId="6151" builtinId="8" hidden="1"/>
    <cellStyle name="Hyperlink" xfId="6143" builtinId="8" hidden="1"/>
    <cellStyle name="Hyperlink" xfId="6119" builtinId="8" hidden="1"/>
    <cellStyle name="Hyperlink" xfId="6111" builtinId="8" hidden="1"/>
    <cellStyle name="Hyperlink" xfId="6098" builtinId="8" hidden="1"/>
    <cellStyle name="Hyperlink" xfId="6081" builtinId="8" hidden="1"/>
    <cellStyle name="Hyperlink" xfId="6073" builtinId="8" hidden="1"/>
    <cellStyle name="Hyperlink" xfId="6057" builtinId="8" hidden="1"/>
    <cellStyle name="Hyperlink" xfId="6041" builtinId="8" hidden="1"/>
    <cellStyle name="Hyperlink" xfId="6017" builtinId="8" hidden="1"/>
    <cellStyle name="Hyperlink" xfId="6009" builtinId="8" hidden="1"/>
    <cellStyle name="Hyperlink" xfId="5985" builtinId="8" hidden="1"/>
    <cellStyle name="Hyperlink" xfId="5977" builtinId="8" hidden="1"/>
    <cellStyle name="Hyperlink" xfId="5961" builtinId="8" hidden="1"/>
    <cellStyle name="Hyperlink" xfId="5945" builtinId="8" hidden="1"/>
    <cellStyle name="Hyperlink" xfId="5929" builtinId="8" hidden="1"/>
    <cellStyle name="Hyperlink" xfId="5921" builtinId="8" hidden="1"/>
    <cellStyle name="Hyperlink" xfId="5899" builtinId="8" hidden="1"/>
    <cellStyle name="Hyperlink" xfId="5891" builtinId="8" hidden="1"/>
    <cellStyle name="Hyperlink" xfId="5883" builtinId="8" hidden="1"/>
    <cellStyle name="Hyperlink" xfId="5851" builtinId="8" hidden="1"/>
    <cellStyle name="Hyperlink" xfId="5835" builtinId="8" hidden="1"/>
    <cellStyle name="Hyperlink" xfId="5827" builtinId="8" hidden="1"/>
    <cellStyle name="Hyperlink" xfId="5802" builtinId="8" hidden="1"/>
    <cellStyle name="Hyperlink" xfId="5794" builtinId="8" hidden="1"/>
    <cellStyle name="Hyperlink" xfId="5786" builtinId="8" hidden="1"/>
    <cellStyle name="Hyperlink" xfId="5762" builtinId="8" hidden="1"/>
    <cellStyle name="Hyperlink" xfId="5754" builtinId="8" hidden="1"/>
    <cellStyle name="Hyperlink" xfId="5732" builtinId="8" hidden="1"/>
    <cellStyle name="Hyperlink" xfId="5859" builtinId="8" hidden="1"/>
    <cellStyle name="Hyperlink" xfId="6025" builtinId="8" hidden="1"/>
    <cellStyle name="Hyperlink" xfId="6199" builtinId="8" hidden="1"/>
    <cellStyle name="Hyperlink" xfId="6538" builtinId="8" hidden="1"/>
    <cellStyle name="Hyperlink" xfId="6612" builtinId="8" hidden="1"/>
    <cellStyle name="Hyperlink" xfId="6556" builtinId="8" hidden="1"/>
    <cellStyle name="Hyperlink" xfId="6435" builtinId="8" hidden="1"/>
    <cellStyle name="Hyperlink" xfId="6379" builtinId="8" hidden="1"/>
    <cellStyle name="Hyperlink" xfId="6323" builtinId="8" hidden="1"/>
    <cellStyle name="Hyperlink" xfId="6211" builtinId="8" hidden="1"/>
    <cellStyle name="Hyperlink" xfId="6155" builtinId="8" hidden="1"/>
    <cellStyle name="Hyperlink" xfId="6095" builtinId="8" hidden="1"/>
    <cellStyle name="Hyperlink" xfId="5625" builtinId="8" hidden="1"/>
    <cellStyle name="Hyperlink" xfId="5629" builtinId="8" hidden="1"/>
    <cellStyle name="Hyperlink" xfId="5631" builtinId="8" hidden="1"/>
    <cellStyle name="Hyperlink" xfId="5639" builtinId="8" hidden="1"/>
    <cellStyle name="Hyperlink" xfId="5641" builtinId="8" hidden="1"/>
    <cellStyle name="Hyperlink" xfId="5647" builtinId="8" hidden="1"/>
    <cellStyle name="Hyperlink" xfId="5653" builtinId="8" hidden="1"/>
    <cellStyle name="Hyperlink" xfId="5657" builtinId="8" hidden="1"/>
    <cellStyle name="Hyperlink" xfId="5661" builtinId="8" hidden="1"/>
    <cellStyle name="Hyperlink" xfId="5669" builtinId="8" hidden="1"/>
    <cellStyle name="Hyperlink" xfId="5671" builtinId="8" hidden="1"/>
    <cellStyle name="Hyperlink" xfId="5673" builtinId="8" hidden="1"/>
    <cellStyle name="Hyperlink" xfId="5681" builtinId="8" hidden="1"/>
    <cellStyle name="Hyperlink" xfId="5685" builtinId="8" hidden="1"/>
    <cellStyle name="Hyperlink" xfId="5689" builtinId="8" hidden="1"/>
    <cellStyle name="Hyperlink" xfId="5695" builtinId="8" hidden="1"/>
    <cellStyle name="Hyperlink" xfId="5701" builtinId="8" hidden="1"/>
    <cellStyle name="Hyperlink" xfId="5705" builtinId="8" hidden="1"/>
    <cellStyle name="Hyperlink" xfId="5713" builtinId="8" hidden="1"/>
    <cellStyle name="Hyperlink" xfId="5717" builtinId="8" hidden="1"/>
    <cellStyle name="Hyperlink" xfId="5721" builtinId="8" hidden="1"/>
    <cellStyle name="Hyperlink" xfId="5727" builtinId="8" hidden="1"/>
    <cellStyle name="Hyperlink" xfId="5729" builtinId="8" hidden="1"/>
    <cellStyle name="Hyperlink" xfId="5371" builtinId="8" hidden="1"/>
    <cellStyle name="Hyperlink" xfId="5742" builtinId="8" hidden="1"/>
    <cellStyle name="Hyperlink" xfId="5744" builtinId="8" hidden="1"/>
    <cellStyle name="Hyperlink" xfId="5748" builtinId="8" hidden="1"/>
    <cellStyle name="Hyperlink" xfId="5756" builtinId="8" hidden="1"/>
    <cellStyle name="Hyperlink" xfId="5758" builtinId="8" hidden="1"/>
    <cellStyle name="Hyperlink" xfId="5764" builtinId="8" hidden="1"/>
    <cellStyle name="Hyperlink" xfId="5768" builtinId="8" hidden="1"/>
    <cellStyle name="Hyperlink" xfId="5774" builtinId="8" hidden="1"/>
    <cellStyle name="Hyperlink" xfId="5776" builtinId="8" hidden="1"/>
    <cellStyle name="Hyperlink" xfId="5784" builtinId="8" hidden="1"/>
    <cellStyle name="Hyperlink" xfId="5788" builtinId="8" hidden="1"/>
    <cellStyle name="Hyperlink" xfId="5790" builtinId="8" hidden="1"/>
    <cellStyle name="Hyperlink" xfId="5798" builtinId="8" hidden="1"/>
    <cellStyle name="Hyperlink" xfId="5800" builtinId="8" hidden="1"/>
    <cellStyle name="Hyperlink" xfId="5806" builtinId="8" hidden="1"/>
    <cellStyle name="Hyperlink" xfId="5812" builtinId="8" hidden="1"/>
    <cellStyle name="Hyperlink" xfId="5820" builtinId="8" hidden="1"/>
    <cellStyle name="Hyperlink" xfId="5822" builtinId="8" hidden="1"/>
    <cellStyle name="Hyperlink" xfId="5831" builtinId="8" hidden="1"/>
    <cellStyle name="Hyperlink" xfId="5833" builtinId="8" hidden="1"/>
    <cellStyle name="Hyperlink" xfId="5839" builtinId="8" hidden="1"/>
    <cellStyle name="Hyperlink" xfId="5845" builtinId="8" hidden="1"/>
    <cellStyle name="Hyperlink" xfId="5849" builtinId="8" hidden="1"/>
    <cellStyle name="Hyperlink" xfId="5853" builtinId="8" hidden="1"/>
    <cellStyle name="Hyperlink" xfId="5861" builtinId="8" hidden="1"/>
    <cellStyle name="Hyperlink" xfId="5863" builtinId="8" hidden="1"/>
    <cellStyle name="Hyperlink" xfId="5865" builtinId="8" hidden="1"/>
    <cellStyle name="Hyperlink" xfId="5873" builtinId="8" hidden="1"/>
    <cellStyle name="Hyperlink" xfId="5877" builtinId="8" hidden="1"/>
    <cellStyle name="Hyperlink" xfId="5881" builtinId="8" hidden="1"/>
    <cellStyle name="Hyperlink" xfId="5887" builtinId="8" hidden="1"/>
    <cellStyle name="Hyperlink" xfId="5893" builtinId="8" hidden="1"/>
    <cellStyle name="Hyperlink" xfId="5895" builtinId="8" hidden="1"/>
    <cellStyle name="Hyperlink" xfId="5903" builtinId="8" hidden="1"/>
    <cellStyle name="Hyperlink" xfId="5905" builtinId="8" hidden="1"/>
    <cellStyle name="Hyperlink" xfId="5909" builtinId="8" hidden="1"/>
    <cellStyle name="Hyperlink" xfId="5915" builtinId="8" hidden="1"/>
    <cellStyle name="Hyperlink" xfId="5917" builtinId="8" hidden="1"/>
    <cellStyle name="Hyperlink" xfId="5923" builtinId="8" hidden="1"/>
    <cellStyle name="Hyperlink" xfId="5933" builtinId="8" hidden="1"/>
    <cellStyle name="Hyperlink" xfId="5935" builtinId="8" hidden="1"/>
    <cellStyle name="Hyperlink" xfId="5939" builtinId="8" hidden="1"/>
    <cellStyle name="Hyperlink" xfId="5947" builtinId="8" hidden="1"/>
    <cellStyle name="Hyperlink" xfId="5949" builtinId="8" hidden="1"/>
    <cellStyle name="Hyperlink" xfId="5955" builtinId="8" hidden="1"/>
    <cellStyle name="Hyperlink" xfId="5959" builtinId="8" hidden="1"/>
    <cellStyle name="Hyperlink" xfId="5965" builtinId="8" hidden="1"/>
    <cellStyle name="Hyperlink" xfId="5967" builtinId="8" hidden="1"/>
    <cellStyle name="Hyperlink" xfId="5975" builtinId="8" hidden="1"/>
    <cellStyle name="Hyperlink" xfId="5979" builtinId="8" hidden="1"/>
    <cellStyle name="Hyperlink" xfId="5981" builtinId="8" hidden="1"/>
    <cellStyle name="Hyperlink" xfId="5989" builtinId="8" hidden="1"/>
    <cellStyle name="Hyperlink" xfId="5991" builtinId="8" hidden="1"/>
    <cellStyle name="Hyperlink" xfId="5997" builtinId="8" hidden="1"/>
    <cellStyle name="Hyperlink" xfId="6003" builtinId="8" hidden="1"/>
    <cellStyle name="Hyperlink" xfId="6007" builtinId="8" hidden="1"/>
    <cellStyle name="Hyperlink" xfId="6011" builtinId="8" hidden="1"/>
    <cellStyle name="Hyperlink" xfId="6019" builtinId="8" hidden="1"/>
    <cellStyle name="Hyperlink" xfId="6021" builtinId="8" hidden="1"/>
    <cellStyle name="Hyperlink" xfId="6023" builtinId="8" hidden="1"/>
    <cellStyle name="Hyperlink" xfId="5927" builtinId="8" hidden="1"/>
    <cellStyle name="Hyperlink" xfId="5816" builtinId="8" hidden="1"/>
    <cellStyle name="Hyperlink" xfId="5703" builtinId="8" hidden="1"/>
    <cellStyle name="Hyperlink" xfId="5434" builtinId="8" hidden="1"/>
    <cellStyle name="Hyperlink" xfId="5438" builtinId="8" hidden="1"/>
    <cellStyle name="Hyperlink" xfId="5440" builtinId="8" hidden="1"/>
    <cellStyle name="Hyperlink" xfId="5448" builtinId="8" hidden="1"/>
    <cellStyle name="Hyperlink" xfId="5450" builtinId="8" hidden="1"/>
    <cellStyle name="Hyperlink" xfId="5456" builtinId="8" hidden="1"/>
    <cellStyle name="Hyperlink" xfId="5463" builtinId="8" hidden="1"/>
    <cellStyle name="Hyperlink" xfId="5467" builtinId="8" hidden="1"/>
    <cellStyle name="Hyperlink" xfId="5471" builtinId="8" hidden="1"/>
    <cellStyle name="Hyperlink" xfId="5479" builtinId="8" hidden="1"/>
    <cellStyle name="Hyperlink" xfId="5481" builtinId="8" hidden="1"/>
    <cellStyle name="Hyperlink" xfId="5483" builtinId="8" hidden="1"/>
    <cellStyle name="Hyperlink" xfId="5491" builtinId="8" hidden="1"/>
    <cellStyle name="Hyperlink" xfId="5495" builtinId="8" hidden="1"/>
    <cellStyle name="Hyperlink" xfId="5499" builtinId="8" hidden="1"/>
    <cellStyle name="Hyperlink" xfId="5505" builtinId="8" hidden="1"/>
    <cellStyle name="Hyperlink" xfId="5511" builtinId="8" hidden="1"/>
    <cellStyle name="Hyperlink" xfId="5513" builtinId="8" hidden="1"/>
    <cellStyle name="Hyperlink" xfId="5521" builtinId="8" hidden="1"/>
    <cellStyle name="Hyperlink" xfId="5523" builtinId="8" hidden="1"/>
    <cellStyle name="Hyperlink" xfId="5527" builtinId="8" hidden="1"/>
    <cellStyle name="Hyperlink" xfId="5535" builtinId="8" hidden="1"/>
    <cellStyle name="Hyperlink" xfId="5537" builtinId="8" hidden="1"/>
    <cellStyle name="Hyperlink" xfId="5543" builtinId="8" hidden="1"/>
    <cellStyle name="Hyperlink" xfId="4624" builtinId="8" hidden="1"/>
    <cellStyle name="Hyperlink" xfId="5551" builtinId="8" hidden="1"/>
    <cellStyle name="Hyperlink" xfId="5553" builtinId="8" hidden="1"/>
    <cellStyle name="Hyperlink" xfId="5561" builtinId="8" hidden="1"/>
    <cellStyle name="Hyperlink" xfId="5565" builtinId="8" hidden="1"/>
    <cellStyle name="Hyperlink" xfId="5567" builtinId="8" hidden="1"/>
    <cellStyle name="Hyperlink" xfId="5575" builtinId="8" hidden="1"/>
    <cellStyle name="Hyperlink" xfId="5577" builtinId="8" hidden="1"/>
    <cellStyle name="Hyperlink" xfId="5583" builtinId="8" hidden="1"/>
    <cellStyle name="Hyperlink" xfId="5593" builtinId="8" hidden="1"/>
    <cellStyle name="Hyperlink" xfId="5597" builtinId="8" hidden="1"/>
    <cellStyle name="Hyperlink" xfId="5599" builtinId="8" hidden="1"/>
    <cellStyle name="Hyperlink" xfId="5607" builtinId="8" hidden="1"/>
    <cellStyle name="Hyperlink" xfId="5609" builtinId="8" hidden="1"/>
    <cellStyle name="Hyperlink" xfId="5615" builtinId="8" hidden="1"/>
    <cellStyle name="Hyperlink" xfId="5621" builtinId="8" hidden="1"/>
    <cellStyle name="Hyperlink" xfId="5589" builtinId="8" hidden="1"/>
    <cellStyle name="Hyperlink" xfId="5332" builtinId="8" hidden="1"/>
    <cellStyle name="Hyperlink" xfId="5340" builtinId="8" hidden="1"/>
    <cellStyle name="Hyperlink" xfId="5342" builtinId="8" hidden="1"/>
    <cellStyle name="Hyperlink" xfId="5348" builtinId="8" hidden="1"/>
    <cellStyle name="Hyperlink" xfId="5352" builtinId="8" hidden="1"/>
    <cellStyle name="Hyperlink" xfId="5358" builtinId="8" hidden="1"/>
    <cellStyle name="Hyperlink" xfId="5370" builtinId="8" hidden="1"/>
    <cellStyle name="Hyperlink" xfId="5364" builtinId="8" hidden="1"/>
    <cellStyle name="Hyperlink" xfId="5374" builtinId="8" hidden="1"/>
    <cellStyle name="Hyperlink" xfId="5376" builtinId="8" hidden="1"/>
    <cellStyle name="Hyperlink" xfId="5384" builtinId="8" hidden="1"/>
    <cellStyle name="Hyperlink" xfId="5386" builtinId="8" hidden="1"/>
    <cellStyle name="Hyperlink" xfId="5392" builtinId="8" hidden="1"/>
    <cellStyle name="Hyperlink" xfId="5398" builtinId="8" hidden="1"/>
    <cellStyle name="Hyperlink" xfId="5402" builtinId="8" hidden="1"/>
    <cellStyle name="Hyperlink" xfId="5406" builtinId="8" hidden="1"/>
    <cellStyle name="Hyperlink" xfId="5414" builtinId="8" hidden="1"/>
    <cellStyle name="Hyperlink" xfId="5416" builtinId="8" hidden="1"/>
    <cellStyle name="Hyperlink" xfId="5418" builtinId="8" hidden="1"/>
    <cellStyle name="Hyperlink" xfId="5426" builtinId="8" hidden="1"/>
    <cellStyle name="Hyperlink" xfId="5286" builtinId="8" hidden="1"/>
    <cellStyle name="Hyperlink" xfId="5288" builtinId="8" hidden="1"/>
    <cellStyle name="Hyperlink" xfId="5296" builtinId="8" hidden="1"/>
    <cellStyle name="Hyperlink" xfId="5300" builtinId="8" hidden="1"/>
    <cellStyle name="Hyperlink" xfId="5304" builtinId="8" hidden="1"/>
    <cellStyle name="Hyperlink" xfId="5310" builtinId="8" hidden="1"/>
    <cellStyle name="Hyperlink" xfId="5316" builtinId="8" hidden="1"/>
    <cellStyle name="Hyperlink" xfId="5318" builtinId="8" hidden="1"/>
    <cellStyle name="Hyperlink" xfId="5326" builtinId="8" hidden="1"/>
    <cellStyle name="Hyperlink" xfId="5328" builtinId="8" hidden="1"/>
    <cellStyle name="Hyperlink" xfId="5262" builtinId="8" hidden="1"/>
    <cellStyle name="Hyperlink" xfId="5268" builtinId="8" hidden="1"/>
    <cellStyle name="Hyperlink" xfId="5272" builtinId="8" hidden="1"/>
    <cellStyle name="Hyperlink" xfId="5276" builtinId="8" hidden="1"/>
    <cellStyle name="Hyperlink" xfId="5284" builtinId="8" hidden="1"/>
    <cellStyle name="Hyperlink" xfId="5252" builtinId="8" hidden="1"/>
    <cellStyle name="Hyperlink" xfId="5254" builtinId="8" hidden="1"/>
    <cellStyle name="Hyperlink" xfId="5244" builtinId="8" hidden="1"/>
    <cellStyle name="Hyperlink" xfId="5246" builtinId="8" hidden="1"/>
    <cellStyle name="Hyperlink" xfId="5240" builtinId="8" hidden="1"/>
    <cellStyle name="Hyperlink" xfId="5256" builtinId="8" hidden="1"/>
    <cellStyle name="Hyperlink" xfId="5278" builtinId="8" hidden="1"/>
    <cellStyle name="Hyperlink" xfId="5264" builtinId="8" hidden="1"/>
    <cellStyle name="Hyperlink" xfId="5320" builtinId="8" hidden="1"/>
    <cellStyle name="Hyperlink" xfId="5308" builtinId="8" hidden="1"/>
    <cellStyle name="Hyperlink" xfId="5294" builtinId="8" hidden="1"/>
    <cellStyle name="Hyperlink" xfId="5424" builtinId="8" hidden="1"/>
    <cellStyle name="Hyperlink" xfId="5408" builtinId="8" hidden="1"/>
    <cellStyle name="Hyperlink" xfId="5394" builtinId="8" hidden="1"/>
    <cellStyle name="Hyperlink" xfId="5382" builtinId="8" hidden="1"/>
    <cellStyle name="Hyperlink" xfId="5361" builtinId="8" hidden="1"/>
    <cellStyle name="Hyperlink" xfId="5350" builtinId="8" hidden="1"/>
    <cellStyle name="Hyperlink" xfId="5336" builtinId="8" hidden="1"/>
    <cellStyle name="Hyperlink" xfId="5617" builtinId="8" hidden="1"/>
    <cellStyle name="Hyperlink" xfId="5605" builtinId="8" hidden="1"/>
    <cellStyle name="Hyperlink" xfId="5585" builtinId="8" hidden="1"/>
    <cellStyle name="Hyperlink" xfId="5573" builtinId="8" hidden="1"/>
    <cellStyle name="Hyperlink" xfId="5557" builtinId="8" hidden="1"/>
    <cellStyle name="Hyperlink" xfId="5545" builtinId="8" hidden="1"/>
    <cellStyle name="Hyperlink" xfId="5531" builtinId="8" hidden="1"/>
    <cellStyle name="Hyperlink" xfId="5515" builtinId="8" hidden="1"/>
    <cellStyle name="Hyperlink" xfId="5503" builtinId="8" hidden="1"/>
    <cellStyle name="Hyperlink" xfId="5489" builtinId="8" hidden="1"/>
    <cellStyle name="Hyperlink" xfId="5473" builtinId="8" hidden="1"/>
    <cellStyle name="Hyperlink" xfId="5458" builtinId="8" hidden="1"/>
    <cellStyle name="Hyperlink" xfId="5446" builtinId="8" hidden="1"/>
    <cellStyle name="Hyperlink" xfId="5430" builtinId="8" hidden="1"/>
    <cellStyle name="Hyperlink" xfId="6029" builtinId="8" hidden="1"/>
    <cellStyle name="Hyperlink" xfId="6013" builtinId="8" hidden="1"/>
    <cellStyle name="Hyperlink" xfId="5999" builtinId="8" hidden="1"/>
    <cellStyle name="Hyperlink" xfId="5987" builtinId="8" hidden="1"/>
    <cellStyle name="Hyperlink" xfId="5971" builtinId="8" hidden="1"/>
    <cellStyle name="Hyperlink" xfId="5957" builtinId="8" hidden="1"/>
    <cellStyle name="Hyperlink" xfId="5943" builtinId="8" hidden="1"/>
    <cellStyle name="Hyperlink" xfId="5925" builtinId="8" hidden="1"/>
    <cellStyle name="Hyperlink" xfId="5460" builtinId="8" hidden="1"/>
    <cellStyle name="Hyperlink" xfId="5897" builtinId="8" hidden="1"/>
    <cellStyle name="Hyperlink" xfId="5885" builtinId="8" hidden="1"/>
    <cellStyle name="Hyperlink" xfId="5871" builtinId="8" hidden="1"/>
    <cellStyle name="Hyperlink" xfId="5855" builtinId="8" hidden="1"/>
    <cellStyle name="Hyperlink" xfId="5841" builtinId="8" hidden="1"/>
    <cellStyle name="Hyperlink" xfId="5829" builtinId="8" hidden="1"/>
    <cellStyle name="Hyperlink" xfId="5808" builtinId="8" hidden="1"/>
    <cellStyle name="Hyperlink" xfId="5796" builtinId="8" hidden="1"/>
    <cellStyle name="Hyperlink" xfId="5780" builtinId="8" hidden="1"/>
    <cellStyle name="Hyperlink" xfId="5766" builtinId="8" hidden="1"/>
    <cellStyle name="Hyperlink" xfId="5752" builtinId="8" hidden="1"/>
    <cellStyle name="Hyperlink" xfId="5739" builtinId="8" hidden="1"/>
    <cellStyle name="Hyperlink" xfId="5725" builtinId="8" hidden="1"/>
    <cellStyle name="Hyperlink" xfId="5711" builtinId="8" hidden="1"/>
    <cellStyle name="Hyperlink" xfId="5693" builtinId="8" hidden="1"/>
    <cellStyle name="Hyperlink" xfId="5679" builtinId="8" hidden="1"/>
    <cellStyle name="Hyperlink" xfId="5663" builtinId="8" hidden="1"/>
    <cellStyle name="Hyperlink" xfId="5649" builtinId="8" hidden="1"/>
    <cellStyle name="Hyperlink" xfId="5637" builtinId="8" hidden="1"/>
    <cellStyle name="Hyperlink" xfId="6043" builtinId="8" hidden="1"/>
    <cellStyle name="Hyperlink" xfId="6267" builtinId="8" hidden="1"/>
    <cellStyle name="Hyperlink" xfId="6500" builtinId="8" hidden="1"/>
    <cellStyle name="Hyperlink" xfId="6365" builtinId="8" hidden="1"/>
    <cellStyle name="Hyperlink" xfId="5735" builtinId="8" hidden="1"/>
    <cellStyle name="Hyperlink" xfId="5770" builtinId="8" hidden="1"/>
    <cellStyle name="Hyperlink" xfId="5818" builtinId="8" hidden="1"/>
    <cellStyle name="Hyperlink" xfId="5867" builtinId="8" hidden="1"/>
    <cellStyle name="Hyperlink" xfId="5913" builtinId="8" hidden="1"/>
    <cellStyle name="Hyperlink" xfId="5953" builtinId="8" hidden="1"/>
    <cellStyle name="Hyperlink" xfId="5993" builtinId="8" hidden="1"/>
    <cellStyle name="Hyperlink" xfId="6049" builtinId="8" hidden="1"/>
    <cellStyle name="Hyperlink" xfId="6089" builtinId="8" hidden="1"/>
    <cellStyle name="Hyperlink" xfId="6135" builtinId="8" hidden="1"/>
    <cellStyle name="Hyperlink" xfId="6175" builtinId="8" hidden="1"/>
    <cellStyle name="Hyperlink" xfId="6231" builtinId="8" hidden="1"/>
    <cellStyle name="Hyperlink" xfId="6271" builtinId="8" hidden="1"/>
    <cellStyle name="Hyperlink" xfId="6309" builtinId="8" hidden="1"/>
    <cellStyle name="Hyperlink" xfId="6357" builtinId="8" hidden="1"/>
    <cellStyle name="Hyperlink" xfId="6405" builtinId="8" hidden="1"/>
    <cellStyle name="Hyperlink" xfId="6453" builtinId="8" hidden="1"/>
    <cellStyle name="Hyperlink" xfId="6498" builtinId="8" hidden="1"/>
    <cellStyle name="Hyperlink" xfId="6554" builtinId="8" hidden="1"/>
    <cellStyle name="Hyperlink" xfId="6594" builtinId="8" hidden="1"/>
    <cellStyle name="Hyperlink" xfId="6634" builtinId="8" hidden="1"/>
    <cellStyle name="Hyperlink" xfId="6622" builtinId="8" hidden="1"/>
    <cellStyle name="Hyperlink" xfId="6606" builtinId="8" hidden="1"/>
    <cellStyle name="Hyperlink" xfId="6590" builtinId="8" hidden="1"/>
    <cellStyle name="Hyperlink" xfId="6576" builtinId="8" hidden="1"/>
    <cellStyle name="Hyperlink" xfId="6564" builtinId="8" hidden="1"/>
    <cellStyle name="Hyperlink" xfId="6544" builtinId="8" hidden="1"/>
    <cellStyle name="Hyperlink" xfId="6532" builtinId="8" hidden="1"/>
    <cellStyle name="Hyperlink" xfId="6516" builtinId="8" hidden="1"/>
    <cellStyle name="Hyperlink" xfId="6502" builtinId="8" hidden="1"/>
    <cellStyle name="Hyperlink" xfId="6479" builtinId="8" hidden="1"/>
    <cellStyle name="Hyperlink" xfId="6465" builtinId="8" hidden="1"/>
    <cellStyle name="Hyperlink" xfId="6451" builtinId="8" hidden="1"/>
    <cellStyle name="Hyperlink" xfId="6433" builtinId="8" hidden="1"/>
    <cellStyle name="Hyperlink" xfId="6419" builtinId="8" hidden="1"/>
    <cellStyle name="Hyperlink" xfId="6403" builtinId="8" hidden="1"/>
    <cellStyle name="Hyperlink" xfId="6391" builtinId="8" hidden="1"/>
    <cellStyle name="Hyperlink" xfId="6371" builtinId="8" hidden="1"/>
    <cellStyle name="Hyperlink" xfId="6359" builtinId="8" hidden="1"/>
    <cellStyle name="Hyperlink" xfId="6345" builtinId="8" hidden="1"/>
    <cellStyle name="Hyperlink" xfId="6329" builtinId="8" hidden="1"/>
    <cellStyle name="Hyperlink" xfId="6313" builtinId="8" hidden="1"/>
    <cellStyle name="Hyperlink" xfId="6297" builtinId="8" hidden="1"/>
    <cellStyle name="Hyperlink" xfId="6283" builtinId="8" hidden="1"/>
    <cellStyle name="Hyperlink" xfId="6273" builtinId="8" hidden="1"/>
    <cellStyle name="Hyperlink" xfId="6253" builtinId="8" hidden="1"/>
    <cellStyle name="Hyperlink" xfId="6241" builtinId="8" hidden="1"/>
    <cellStyle name="Hyperlink" xfId="6225" builtinId="8" hidden="1"/>
    <cellStyle name="Hyperlink" xfId="6209" builtinId="8" hidden="1"/>
    <cellStyle name="Hyperlink" xfId="6193" builtinId="8" hidden="1"/>
    <cellStyle name="Hyperlink" xfId="6179" builtinId="8" hidden="1"/>
    <cellStyle name="Hyperlink" xfId="6165" builtinId="8" hidden="1"/>
    <cellStyle name="Hyperlink" xfId="6147" builtinId="8" hidden="1"/>
    <cellStyle name="Hyperlink" xfId="6133" builtinId="8" hidden="1"/>
    <cellStyle name="Hyperlink" xfId="6117" builtinId="8" hidden="1"/>
    <cellStyle name="Hyperlink" xfId="6105" builtinId="8" hidden="1"/>
    <cellStyle name="Hyperlink" xfId="6087" builtinId="8" hidden="1"/>
    <cellStyle name="Hyperlink" xfId="6075" builtinId="8" hidden="1"/>
    <cellStyle name="Hyperlink" xfId="6061" builtinId="8" hidden="1"/>
    <cellStyle name="Hyperlink" xfId="6045" builtinId="8" hidden="1"/>
    <cellStyle name="Hyperlink" xfId="5691" builtinId="8" hidden="1"/>
    <cellStyle name="Hyperlink" xfId="5346" builtinId="8" hidden="1"/>
    <cellStyle name="Hyperlink" xfId="4996" builtinId="8" hidden="1"/>
    <cellStyle name="Hyperlink" xfId="4668" builtinId="8" hidden="1"/>
    <cellStyle name="Hyperlink" xfId="4322" builtinId="8" hidden="1"/>
    <cellStyle name="Hyperlink" xfId="3980" builtinId="8" hidden="1"/>
    <cellStyle name="Hyperlink" xfId="3645" builtinId="8" hidden="1"/>
    <cellStyle name="Hyperlink" xfId="3301" builtinId="8" hidden="1"/>
    <cellStyle name="Hyperlink" xfId="2957" builtinId="8" hidden="1"/>
    <cellStyle name="Hyperlink" xfId="2603" builtinId="8" hidden="1"/>
    <cellStyle name="Hyperlink" xfId="2256" builtinId="8" hidden="1"/>
    <cellStyle name="Hyperlink" xfId="1054" builtinId="8" hidden="1"/>
    <cellStyle name="Hyperlink" xfId="1148" builtinId="8" hidden="1"/>
    <cellStyle name="Hyperlink" xfId="1248" builtinId="8" hidden="1"/>
    <cellStyle name="Hyperlink" xfId="1347" builtinId="8" hidden="1"/>
    <cellStyle name="Hyperlink" xfId="1443" builtinId="8" hidden="1"/>
    <cellStyle name="Hyperlink" xfId="1539" builtinId="8" hidden="1"/>
    <cellStyle name="Hyperlink" xfId="1637" builtinId="8" hidden="1"/>
    <cellStyle name="Hyperlink" xfId="1737" builtinId="8" hidden="1"/>
    <cellStyle name="Hyperlink" xfId="1836" builtinId="8" hidden="1"/>
    <cellStyle name="Hyperlink" xfId="1916" builtinId="8" hidden="1"/>
    <cellStyle name="Hyperlink" xfId="1900" builtinId="8" hidden="1"/>
    <cellStyle name="Hyperlink" xfId="1890" builtinId="8" hidden="1"/>
    <cellStyle name="Hyperlink" xfId="1874" builtinId="8" hidden="1"/>
    <cellStyle name="Hyperlink" xfId="1862" builtinId="8" hidden="1"/>
    <cellStyle name="Hyperlink" xfId="1663" builtinId="8" hidden="1"/>
    <cellStyle name="Hyperlink" xfId="1834" builtinId="8" hidden="1"/>
    <cellStyle name="Hyperlink" xfId="1820" builtinId="8" hidden="1"/>
    <cellStyle name="Hyperlink" xfId="1806" builtinId="8" hidden="1"/>
    <cellStyle name="Hyperlink" xfId="1792" builtinId="8" hidden="1"/>
    <cellStyle name="Hyperlink" xfId="1780" builtinId="8" hidden="1"/>
    <cellStyle name="Hyperlink" xfId="1766" builtinId="8" hidden="1"/>
    <cellStyle name="Hyperlink" xfId="1751" builtinId="8" hidden="1"/>
    <cellStyle name="Hyperlink" xfId="1735" builtinId="8" hidden="1"/>
    <cellStyle name="Hyperlink" xfId="1723" builtinId="8" hidden="1"/>
    <cellStyle name="Hyperlink" xfId="1707" builtinId="8" hidden="1"/>
    <cellStyle name="Hyperlink" xfId="1695" builtinId="8" hidden="1"/>
    <cellStyle name="Hyperlink" xfId="1679" builtinId="8" hidden="1"/>
    <cellStyle name="Hyperlink" xfId="1669" builtinId="8" hidden="1"/>
    <cellStyle name="Hyperlink" xfId="1649" builtinId="8" hidden="1"/>
    <cellStyle name="Hyperlink" xfId="1633" builtinId="8" hidden="1"/>
    <cellStyle name="Hyperlink" xfId="1621" builtinId="8" hidden="1"/>
    <cellStyle name="Hyperlink" xfId="1605" builtinId="8" hidden="1"/>
    <cellStyle name="Hyperlink" xfId="1593" builtinId="8" hidden="1"/>
    <cellStyle name="Hyperlink" xfId="1577" builtinId="8" hidden="1"/>
    <cellStyle name="Hyperlink" xfId="1567" builtinId="8" hidden="1"/>
    <cellStyle name="Hyperlink" xfId="1551" builtinId="8" hidden="1"/>
    <cellStyle name="Hyperlink" xfId="1537" builtinId="8" hidden="1"/>
    <cellStyle name="Hyperlink" xfId="1523" builtinId="8" hidden="1"/>
    <cellStyle name="Hyperlink" xfId="1509" builtinId="8" hidden="1"/>
    <cellStyle name="Hyperlink" xfId="1495" builtinId="8" hidden="1"/>
    <cellStyle name="Hyperlink" xfId="1481" builtinId="8" hidden="1"/>
    <cellStyle name="Hyperlink" xfId="1469" builtinId="8" hidden="1"/>
    <cellStyle name="Hyperlink" xfId="1457" builtinId="8" hidden="1"/>
    <cellStyle name="Hyperlink" xfId="1441" builtinId="8" hidden="1"/>
    <cellStyle name="Hyperlink" xfId="1429" builtinId="8" hidden="1"/>
    <cellStyle name="Hyperlink" xfId="1413" builtinId="8" hidden="1"/>
    <cellStyle name="Hyperlink" xfId="1401" builtinId="8" hidden="1"/>
    <cellStyle name="Hyperlink" xfId="1385" builtinId="8" hidden="1"/>
    <cellStyle name="Hyperlink" xfId="1373" builtinId="8" hidden="1"/>
    <cellStyle name="Hyperlink" xfId="1357" builtinId="8" hidden="1"/>
    <cellStyle name="Hyperlink" xfId="1341" builtinId="8" hidden="1"/>
    <cellStyle name="Hyperlink" xfId="1331" builtinId="8" hidden="1"/>
    <cellStyle name="Hyperlink" xfId="1315" builtinId="8" hidden="1"/>
    <cellStyle name="Hyperlink" xfId="1303" builtinId="8" hidden="1"/>
    <cellStyle name="Hyperlink" xfId="1286" builtinId="8" hidden="1"/>
    <cellStyle name="Hyperlink" xfId="1274" builtinId="8" hidden="1"/>
    <cellStyle name="Hyperlink" xfId="1258" builtinId="8" hidden="1"/>
    <cellStyle name="Hyperlink" xfId="1244" builtinId="8" hidden="1"/>
    <cellStyle name="Hyperlink" xfId="1232" builtinId="8" hidden="1"/>
    <cellStyle name="Hyperlink" xfId="1218" builtinId="8" hidden="1"/>
    <cellStyle name="Hyperlink" xfId="1204" builtinId="8" hidden="1"/>
    <cellStyle name="Hyperlink" xfId="1190" builtinId="8" hidden="1"/>
    <cellStyle name="Hyperlink" xfId="1176" builtinId="8" hidden="1"/>
    <cellStyle name="Hyperlink" xfId="1162" builtinId="8" hidden="1"/>
    <cellStyle name="Hyperlink" xfId="1146" builtinId="8" hidden="1"/>
    <cellStyle name="Hyperlink" xfId="1136" builtinId="8" hidden="1"/>
    <cellStyle name="Hyperlink" xfId="1120" builtinId="8" hidden="1"/>
    <cellStyle name="Hyperlink" xfId="926" builtinId="8" hidden="1"/>
    <cellStyle name="Hyperlink" xfId="1094" builtinId="8" hidden="1"/>
    <cellStyle name="Hyperlink" xfId="1082" builtinId="8" hidden="1"/>
    <cellStyle name="Hyperlink" xfId="1066" builtinId="8" hidden="1"/>
    <cellStyle name="Hyperlink" xfId="1050" builtinId="8" hidden="1"/>
    <cellStyle name="Hyperlink" xfId="1038" builtinId="8" hidden="1"/>
    <cellStyle name="Hyperlink" xfId="1022" builtinId="8" hidden="1"/>
    <cellStyle name="Hyperlink" xfId="1012" builtinId="8" hidden="1"/>
    <cellStyle name="Hyperlink" xfId="996" builtinId="8" hidden="1"/>
    <cellStyle name="Hyperlink" xfId="984" builtinId="8" hidden="1"/>
    <cellStyle name="Hyperlink" xfId="968" builtinId="8" hidden="1"/>
    <cellStyle name="Hyperlink" xfId="2264" builtinId="8" hidden="1"/>
    <cellStyle name="Hyperlink" xfId="2312" builtinId="8" hidden="1"/>
    <cellStyle name="Hyperlink" xfId="2360" builtinId="8" hidden="1"/>
    <cellStyle name="Hyperlink" xfId="2412" builtinId="8" hidden="1"/>
    <cellStyle name="Hyperlink" xfId="2460" builtinId="8" hidden="1"/>
    <cellStyle name="Hyperlink" xfId="2509" builtinId="8" hidden="1"/>
    <cellStyle name="Hyperlink" xfId="2557" builtinId="8" hidden="1"/>
    <cellStyle name="Hyperlink" xfId="2611" builtinId="8" hidden="1"/>
    <cellStyle name="Hyperlink" xfId="2651" builtinId="8" hidden="1"/>
    <cellStyle name="Hyperlink" xfId="2707" builtinId="8" hidden="1"/>
    <cellStyle name="Hyperlink" xfId="2747" builtinId="8" hidden="1"/>
    <cellStyle name="Hyperlink" xfId="2820" builtinId="8" hidden="1"/>
    <cellStyle name="Hyperlink" xfId="2860" builtinId="8" hidden="1"/>
    <cellStyle name="Hyperlink" xfId="2917" builtinId="8" hidden="1"/>
    <cellStyle name="Hyperlink" xfId="2971" builtinId="8" hidden="1"/>
    <cellStyle name="Hyperlink" xfId="3011" builtinId="8" hidden="1"/>
    <cellStyle name="Hyperlink" xfId="3067" builtinId="8" hidden="1"/>
    <cellStyle name="Hyperlink" xfId="3107" builtinId="8" hidden="1"/>
    <cellStyle name="Hyperlink" xfId="3156" builtinId="8" hidden="1"/>
    <cellStyle name="Hyperlink" xfId="3204" builtinId="8" hidden="1"/>
    <cellStyle name="Hyperlink" xfId="3261" builtinId="8" hidden="1"/>
    <cellStyle name="Hyperlink" xfId="3309" builtinId="8" hidden="1"/>
    <cellStyle name="Hyperlink" xfId="3355" builtinId="8" hidden="1"/>
    <cellStyle name="Hyperlink" xfId="3403" builtinId="8" hidden="1"/>
    <cellStyle name="Hyperlink" xfId="3451" builtinId="8" hidden="1"/>
    <cellStyle name="Hyperlink" xfId="3499" builtinId="8" hidden="1"/>
    <cellStyle name="Hyperlink" xfId="3548" builtinId="8" hidden="1"/>
    <cellStyle name="Hyperlink" xfId="3596" builtinId="8" hidden="1"/>
    <cellStyle name="Hyperlink" xfId="3653" builtinId="8" hidden="1"/>
    <cellStyle name="Hyperlink" xfId="3693" builtinId="8" hidden="1"/>
    <cellStyle name="Hyperlink" xfId="3747" builtinId="8" hidden="1"/>
    <cellStyle name="Hyperlink" xfId="3787" builtinId="8" hidden="1"/>
    <cellStyle name="Hyperlink" xfId="3843" builtinId="8" hidden="1"/>
    <cellStyle name="Hyperlink" xfId="3883" builtinId="8" hidden="1"/>
    <cellStyle name="Hyperlink" xfId="3940" builtinId="8" hidden="1"/>
    <cellStyle name="Hyperlink" xfId="3997" builtinId="8" hidden="1"/>
    <cellStyle name="Hyperlink" xfId="4037" builtinId="8" hidden="1"/>
    <cellStyle name="Hyperlink" xfId="4091" builtinId="8" hidden="1"/>
    <cellStyle name="Hyperlink" xfId="4131" builtinId="8" hidden="1"/>
    <cellStyle name="Hyperlink" xfId="4187" builtinId="8" hidden="1"/>
    <cellStyle name="Hyperlink" xfId="4227" builtinId="8" hidden="1"/>
    <cellStyle name="Hyperlink" xfId="4282" builtinId="8" hidden="1"/>
    <cellStyle name="Hyperlink" xfId="4330" builtinId="8" hidden="1"/>
    <cellStyle name="Hyperlink" xfId="4379" builtinId="8" hidden="1"/>
    <cellStyle name="Hyperlink" xfId="4427" builtinId="8" hidden="1"/>
    <cellStyle name="Hyperlink" xfId="4473" builtinId="8" hidden="1"/>
    <cellStyle name="Hyperlink" xfId="4521" builtinId="8" hidden="1"/>
    <cellStyle name="Hyperlink" xfId="4569" builtinId="8" hidden="1"/>
    <cellStyle name="Hyperlink" xfId="4617" builtinId="8" hidden="1"/>
    <cellStyle name="Hyperlink" xfId="4676" builtinId="8" hidden="1"/>
    <cellStyle name="Hyperlink" xfId="4716" builtinId="8" hidden="1"/>
    <cellStyle name="Hyperlink" xfId="4773" builtinId="8" hidden="1"/>
    <cellStyle name="Hyperlink" xfId="4811" builtinId="8" hidden="1"/>
    <cellStyle name="Hyperlink" xfId="4867" builtinId="8" hidden="1"/>
    <cellStyle name="Hyperlink" xfId="4907" builtinId="8" hidden="1"/>
    <cellStyle name="Hyperlink" xfId="4963" builtinId="8" hidden="1"/>
    <cellStyle name="Hyperlink" xfId="5019" builtinId="8" hidden="1"/>
    <cellStyle name="Hyperlink" xfId="5059" builtinId="8" hidden="1"/>
    <cellStyle name="Hyperlink" xfId="5116" builtinId="8" hidden="1"/>
    <cellStyle name="Hyperlink" xfId="5156" builtinId="8" hidden="1"/>
    <cellStyle name="Hyperlink" xfId="5210" builtinId="8" hidden="1"/>
    <cellStyle name="Hyperlink" xfId="5250" builtinId="8" hidden="1"/>
    <cellStyle name="Hyperlink" xfId="5306" builtinId="8" hidden="1"/>
    <cellStyle name="Hyperlink" xfId="5354" builtinId="8" hidden="1"/>
    <cellStyle name="Hyperlink" xfId="5404" builtinId="8" hidden="1"/>
    <cellStyle name="Hyperlink" xfId="5452" builtinId="8" hidden="1"/>
    <cellStyle name="Hyperlink" xfId="5501" builtinId="8" hidden="1"/>
    <cellStyle name="Hyperlink" xfId="5547" builtinId="8" hidden="1"/>
    <cellStyle name="Hyperlink" xfId="5595" builtinId="8" hidden="1"/>
    <cellStyle name="Hyperlink" xfId="5643" builtinId="8" hidden="1"/>
    <cellStyle name="Hyperlink" xfId="5699" builtinId="8" hidden="1"/>
    <cellStyle name="Hyperlink" xfId="1932" builtinId="8" hidden="1"/>
    <cellStyle name="Hyperlink" xfId="1980" builtinId="8" hidden="1"/>
    <cellStyle name="Hyperlink" xfId="2028" builtinId="8" hidden="1"/>
    <cellStyle name="Hyperlink" xfId="2079" builtinId="8" hidden="1"/>
    <cellStyle name="Hyperlink" xfId="2127" builtinId="8" hidden="1"/>
    <cellStyle name="Hyperlink" xfId="2176" builtinId="8" hidden="1"/>
    <cellStyle name="Hyperlink" xfId="2226" builtinId="8" hidden="1"/>
    <cellStyle name="Hyperlink" xfId="2000" builtinId="8" hidden="1"/>
    <cellStyle name="Hyperlink" xfId="1665" builtinId="8" hidden="1"/>
    <cellStyle name="Hyperlink" xfId="1311" builtinId="8" hidden="1"/>
    <cellStyle name="Hyperlink" xfId="976" builtinId="8" hidden="1"/>
    <cellStyle name="Hyperlink" xfId="491" builtinId="8" hidden="1"/>
    <cellStyle name="Hyperlink" xfId="539" builtinId="8" hidden="1"/>
    <cellStyle name="Hyperlink" xfId="586" builtinId="8" hidden="1"/>
    <cellStyle name="Hyperlink" xfId="632" builtinId="8" hidden="1"/>
    <cellStyle name="Hyperlink" xfId="678" builtinId="8" hidden="1"/>
    <cellStyle name="Hyperlink" xfId="724" builtinId="8" hidden="1"/>
    <cellStyle name="Hyperlink" xfId="766" builtinId="8" hidden="1"/>
    <cellStyle name="Hyperlink" xfId="812" builtinId="8" hidden="1"/>
    <cellStyle name="Hyperlink" xfId="858" builtinId="8" hidden="1"/>
    <cellStyle name="Hyperlink" xfId="902" builtinId="8" hidden="1"/>
    <cellStyle name="Hyperlink" xfId="952" builtinId="8" hidden="1"/>
    <cellStyle name="Hyperlink" xfId="461" builtinId="8" hidden="1"/>
    <cellStyle name="Hyperlink" xfId="261" builtinId="8" hidden="1"/>
    <cellStyle name="Hyperlink" xfId="307" builtinId="8" hidden="1"/>
    <cellStyle name="Hyperlink" xfId="351" builtinId="8" hidden="1"/>
    <cellStyle name="Hyperlink" xfId="391" builtinId="8" hidden="1"/>
    <cellStyle name="Hyperlink" xfId="437" builtinId="8" hidden="1"/>
    <cellStyle name="Hyperlink" xfId="133" builtinId="8" hidden="1"/>
    <cellStyle name="Hyperlink" xfId="175" builtinId="8" hidden="1"/>
    <cellStyle name="Hyperlink" xfId="54" builtinId="8" hidden="1"/>
    <cellStyle name="Hyperlink" xfId="96" builtinId="8" hidden="1"/>
    <cellStyle name="Hyperlink" xfId="18" builtinId="8" hidden="1"/>
    <cellStyle name="Hyperlink" xfId="92" builtinId="8" hidden="1"/>
    <cellStyle name="Hyperlink" xfId="129" builtinId="8" hidden="1"/>
    <cellStyle name="Hyperlink" xfId="347" builtinId="8" hidden="1"/>
    <cellStyle name="Hyperlink" xfId="525" builtinId="8" hidden="1"/>
    <cellStyle name="Hyperlink" xfId="854" builtinId="8" hidden="1"/>
    <cellStyle name="Hyperlink" xfId="718" builtinId="8" hidden="1"/>
    <cellStyle name="Hyperlink" xfId="582" builtinId="8" hidden="1"/>
    <cellStyle name="Hyperlink" xfId="1008" builtinId="8" hidden="1"/>
    <cellStyle name="Hyperlink" xfId="2033" builtinId="8" hidden="1"/>
    <cellStyle name="Hyperlink" xfId="2123" builtinId="8" hidden="1"/>
    <cellStyle name="Hyperlink" xfId="1976" builtinId="8" hidden="1"/>
    <cellStyle name="Hyperlink" xfId="1832" builtinId="8" hidden="1"/>
    <cellStyle name="Hyperlink" xfId="1685" builtinId="8" hidden="1"/>
    <cellStyle name="Hyperlink" xfId="1535" builtinId="8" hidden="1"/>
    <cellStyle name="Hyperlink" xfId="1389" builtinId="8" hidden="1"/>
    <cellStyle name="Hyperlink" xfId="1242" builtinId="8" hidden="1"/>
    <cellStyle name="Hyperlink" xfId="1098" builtinId="8" hidden="1"/>
    <cellStyle name="Hyperlink" xfId="2272" builtinId="8" hidden="1"/>
    <cellStyle name="Hyperlink" xfId="2804" builtinId="8" hidden="1"/>
    <cellStyle name="Hyperlink" xfId="3317" builtinId="8" hidden="1"/>
    <cellStyle name="Hyperlink" xfId="3827" builtinId="8" hidden="1"/>
    <cellStyle name="Hyperlink" xfId="4338" builtinId="8" hidden="1"/>
    <cellStyle name="Hyperlink" xfId="4851" builtinId="8" hidden="1"/>
    <cellStyle name="Hyperlink" xfId="5365" builtinId="8" hidden="1"/>
    <cellStyle name="Hyperlink" xfId="5875" builtinId="8" hidden="1"/>
    <cellStyle name="Hyperlink" xfId="6381" builtinId="8" hidden="1"/>
    <cellStyle name="Hyperlink" xfId="6550" builtinId="8" hidden="1"/>
    <cellStyle name="Hyperlink" xfId="6375" builtinId="8" hidden="1"/>
    <cellStyle name="Hyperlink" xfId="6205" builtinId="8" hidden="1"/>
    <cellStyle name="Hyperlink" xfId="6037" builtinId="8" hidden="1"/>
    <cellStyle name="Hyperlink" xfId="5869" builtinId="8" hidden="1"/>
    <cellStyle name="Hyperlink" xfId="5697" builtinId="8" hidden="1"/>
    <cellStyle name="Hyperlink" xfId="5529" builtinId="8" hidden="1"/>
    <cellStyle name="Hyperlink" xfId="5356" builtinId="8" hidden="1"/>
    <cellStyle name="Hyperlink" xfId="3550" builtinId="8" hidden="1"/>
    <cellStyle name="Hyperlink" xfId="3600" builtinId="8" hidden="1"/>
    <cellStyle name="Hyperlink" xfId="3649" builtinId="8" hidden="1"/>
    <cellStyle name="Hyperlink" xfId="3697" builtinId="8" hidden="1"/>
    <cellStyle name="Hyperlink" xfId="3743" builtinId="8" hidden="1"/>
    <cellStyle name="Hyperlink" xfId="3793" builtinId="8" hidden="1"/>
    <cellStyle name="Hyperlink" xfId="3841" builtinId="8" hidden="1"/>
    <cellStyle name="Hyperlink" xfId="3900" builtinId="8" hidden="1"/>
    <cellStyle name="Hyperlink" xfId="3942" builtinId="8" hidden="1"/>
    <cellStyle name="Hyperlink" xfId="3991" builtinId="8" hidden="1"/>
    <cellStyle name="Hyperlink" xfId="4039" builtinId="8" hidden="1"/>
    <cellStyle name="Hyperlink" xfId="4085" builtinId="8" hidden="1"/>
    <cellStyle name="Hyperlink" xfId="4135" builtinId="8" hidden="1"/>
    <cellStyle name="Hyperlink" xfId="4183" builtinId="8" hidden="1"/>
    <cellStyle name="Hyperlink" xfId="4231" builtinId="8" hidden="1"/>
    <cellStyle name="Hyperlink" xfId="4280" builtinId="8" hidden="1"/>
    <cellStyle name="Hyperlink" xfId="4328" builtinId="8" hidden="1"/>
    <cellStyle name="Hyperlink" xfId="4377" builtinId="8" hidden="1"/>
    <cellStyle name="Hyperlink" xfId="4425" builtinId="8" hidden="1"/>
    <cellStyle name="Hyperlink" xfId="4475" builtinId="8" hidden="1"/>
    <cellStyle name="Hyperlink" xfId="4523" builtinId="8" hidden="1"/>
    <cellStyle name="Hyperlink" xfId="4571" builtinId="8" hidden="1"/>
    <cellStyle name="Hyperlink" xfId="4621" builtinId="8" hidden="1"/>
    <cellStyle name="Hyperlink" xfId="4672" builtinId="8" hidden="1"/>
    <cellStyle name="Hyperlink" xfId="4720" builtinId="8" hidden="1"/>
    <cellStyle name="Hyperlink" xfId="4769" builtinId="8" hidden="1"/>
    <cellStyle name="Hyperlink" xfId="4817" builtinId="8" hidden="1"/>
    <cellStyle name="Hyperlink" xfId="4865" builtinId="8" hidden="1"/>
    <cellStyle name="Hyperlink" xfId="4913" builtinId="8" hidden="1"/>
    <cellStyle name="Hyperlink" xfId="4965" builtinId="8" hidden="1"/>
    <cellStyle name="Hyperlink" xfId="5013" builtinId="8" hidden="1"/>
    <cellStyle name="Hyperlink" xfId="5061" builtinId="8" hidden="1"/>
    <cellStyle name="Hyperlink" xfId="5110" builtinId="8" hidden="1"/>
    <cellStyle name="Hyperlink" xfId="5160" builtinId="8" hidden="1"/>
    <cellStyle name="Hyperlink" xfId="5206" builtinId="8" hidden="1"/>
    <cellStyle name="Hyperlink" xfId="5112" builtinId="8" hidden="1"/>
    <cellStyle name="Hyperlink" xfId="4771" builtinId="8" hidden="1"/>
    <cellStyle name="Hyperlink" xfId="4429" builtinId="8" hidden="1"/>
    <cellStyle name="Hyperlink" xfId="4087" builtinId="8" hidden="1"/>
    <cellStyle name="Hyperlink" xfId="3745" builtinId="8" hidden="1"/>
    <cellStyle name="Hyperlink" xfId="2874" builtinId="8" hidden="1"/>
    <cellStyle name="Hyperlink" xfId="2921" builtinId="8" hidden="1"/>
    <cellStyle name="Hyperlink" xfId="2967" builtinId="8" hidden="1"/>
    <cellStyle name="Hyperlink" xfId="3009" builtinId="8" hidden="1"/>
    <cellStyle name="Hyperlink" xfId="3055" builtinId="8" hidden="1"/>
    <cellStyle name="Hyperlink" xfId="3101" builtinId="8" hidden="1"/>
    <cellStyle name="Hyperlink" xfId="3145" builtinId="8" hidden="1"/>
    <cellStyle name="Hyperlink" xfId="3192" builtinId="8" hidden="1"/>
    <cellStyle name="Hyperlink" xfId="3238" builtinId="8" hidden="1"/>
    <cellStyle name="Hyperlink" xfId="3283" builtinId="8" hidden="1"/>
    <cellStyle name="Hyperlink" xfId="3329" builtinId="8" hidden="1"/>
    <cellStyle name="Hyperlink" xfId="3373" builtinId="8" hidden="1"/>
    <cellStyle name="Hyperlink" xfId="3417" builtinId="8" hidden="1"/>
    <cellStyle name="Hyperlink" xfId="3463" builtinId="8" hidden="1"/>
    <cellStyle name="Hyperlink" xfId="3509" builtinId="8" hidden="1"/>
    <cellStyle name="Hyperlink" xfId="3257" builtinId="8" hidden="1"/>
    <cellStyle name="Hyperlink" xfId="2551" builtinId="8" hidden="1"/>
    <cellStyle name="Hyperlink" xfId="2591" builtinId="8" hidden="1"/>
    <cellStyle name="Hyperlink" xfId="2637" builtinId="8" hidden="1"/>
    <cellStyle name="Hyperlink" xfId="2679" builtinId="8" hidden="1"/>
    <cellStyle name="Hyperlink" xfId="2725" builtinId="8" hidden="1"/>
    <cellStyle name="Hyperlink" xfId="2767" builtinId="8" hidden="1"/>
    <cellStyle name="Hyperlink" xfId="2830" builtinId="8" hidden="1"/>
    <cellStyle name="Hyperlink" xfId="2390" builtinId="8" hidden="1"/>
    <cellStyle name="Hyperlink" xfId="2438" builtinId="8" hidden="1"/>
    <cellStyle name="Hyperlink" xfId="2480" builtinId="8" hidden="1"/>
    <cellStyle name="Hyperlink" xfId="2527" builtinId="8" hidden="1"/>
    <cellStyle name="Hyperlink" xfId="2342" builtinId="8" hidden="1"/>
    <cellStyle name="Hyperlink" xfId="2278" builtinId="8" hidden="1"/>
    <cellStyle name="Hyperlink" xfId="2268" builtinId="8" hidden="1"/>
    <cellStyle name="Hyperlink" xfId="6640" builtinId="8" hidden="1"/>
    <cellStyle name="Hyperlink" xfId="2254" builtinId="8" hidden="1"/>
    <cellStyle name="Hyperlink" xfId="2266" builtinId="8" hidden="1"/>
    <cellStyle name="Hyperlink" xfId="2306" builtinId="8" hidden="1"/>
    <cellStyle name="Hyperlink" xfId="2292" builtinId="8" hidden="1"/>
    <cellStyle name="Hyperlink" xfId="2276" builtinId="8" hidden="1"/>
    <cellStyle name="Hyperlink" xfId="2370" builtinId="8" hidden="1"/>
    <cellStyle name="Hyperlink" xfId="2356" builtinId="8" hidden="1"/>
    <cellStyle name="Hyperlink" xfId="2340" builtinId="8" hidden="1"/>
    <cellStyle name="Hyperlink" xfId="2326" builtinId="8" hidden="1"/>
    <cellStyle name="Hyperlink" xfId="2314" builtinId="8" hidden="1"/>
    <cellStyle name="Hyperlink" xfId="2523" builtinId="8" hidden="1"/>
    <cellStyle name="Hyperlink" xfId="2507" builtinId="8" hidden="1"/>
    <cellStyle name="Hyperlink" xfId="2494" builtinId="8" hidden="1"/>
    <cellStyle name="Hyperlink" xfId="2478" builtinId="8" hidden="1"/>
    <cellStyle name="Hyperlink" xfId="2464" builtinId="8" hidden="1"/>
    <cellStyle name="Hyperlink" xfId="2450" builtinId="8" hidden="1"/>
    <cellStyle name="Hyperlink" xfId="2434" builtinId="8" hidden="1"/>
    <cellStyle name="Hyperlink" xfId="2422" builtinId="8" hidden="1"/>
    <cellStyle name="Hyperlink" xfId="2408" builtinId="8" hidden="1"/>
    <cellStyle name="Hyperlink" xfId="2388" builtinId="8" hidden="1"/>
    <cellStyle name="Hyperlink" xfId="1761" builtinId="8" hidden="1"/>
    <cellStyle name="Hyperlink" xfId="2842" builtinId="8" hidden="1"/>
    <cellStyle name="Hyperlink" xfId="2826" builtinId="8" hidden="1"/>
    <cellStyle name="Hyperlink" xfId="2814" builtinId="8" hidden="1"/>
    <cellStyle name="Hyperlink" xfId="2800" builtinId="8" hidden="1"/>
    <cellStyle name="Hyperlink" xfId="2765" builtinId="8" hidden="1"/>
    <cellStyle name="Hyperlink" xfId="2751" builtinId="8" hidden="1"/>
    <cellStyle name="Hyperlink" xfId="2737" builtinId="8" hidden="1"/>
    <cellStyle name="Hyperlink" xfId="2721" builtinId="8" hidden="1"/>
    <cellStyle name="Hyperlink" xfId="2709" builtinId="8" hidden="1"/>
    <cellStyle name="Hyperlink" xfId="2695" builtinId="8" hidden="1"/>
    <cellStyle name="Hyperlink" xfId="2677" builtinId="8" hidden="1"/>
    <cellStyle name="Hyperlink" xfId="2663" builtinId="8" hidden="1"/>
    <cellStyle name="Hyperlink" xfId="2649" builtinId="8" hidden="1"/>
    <cellStyle name="Hyperlink" xfId="2633" builtinId="8" hidden="1"/>
    <cellStyle name="Hyperlink" xfId="2621" builtinId="8" hidden="1"/>
    <cellStyle name="Hyperlink" xfId="2607" builtinId="8" hidden="1"/>
    <cellStyle name="Hyperlink" xfId="2589" builtinId="8" hidden="1"/>
    <cellStyle name="Hyperlink" xfId="2577" builtinId="8" hidden="1"/>
    <cellStyle name="Hyperlink" xfId="2563" builtinId="8" hidden="1"/>
    <cellStyle name="Hyperlink" xfId="2547" builtinId="8" hidden="1"/>
    <cellStyle name="Hyperlink" xfId="2535" builtinId="8" hidden="1"/>
    <cellStyle name="Hyperlink" xfId="3041" builtinId="8" hidden="1"/>
    <cellStyle name="Hyperlink" xfId="3299" builtinId="8" hidden="1"/>
    <cellStyle name="Hyperlink" xfId="3511" builtinId="8" hidden="1"/>
    <cellStyle name="Hyperlink" xfId="3521" builtinId="8" hidden="1"/>
    <cellStyle name="Hyperlink" xfId="3505" builtinId="8" hidden="1"/>
    <cellStyle name="Hyperlink" xfId="3493" builtinId="8" hidden="1"/>
    <cellStyle name="Hyperlink" xfId="3479" builtinId="8" hidden="1"/>
    <cellStyle name="Hyperlink" xfId="3461" builtinId="8" hidden="1"/>
    <cellStyle name="Hyperlink" xfId="3447" builtinId="8" hidden="1"/>
    <cellStyle name="Hyperlink" xfId="3433" builtinId="8" hidden="1"/>
    <cellStyle name="Hyperlink" xfId="3415" builtinId="8" hidden="1"/>
    <cellStyle name="Hyperlink" xfId="3401" builtinId="8" hidden="1"/>
    <cellStyle name="Hyperlink" xfId="3389" builtinId="8" hidden="1"/>
    <cellStyle name="Hyperlink" xfId="3369" builtinId="8" hidden="1"/>
    <cellStyle name="Hyperlink" xfId="3357" builtinId="8" hidden="1"/>
    <cellStyle name="Hyperlink" xfId="3343" builtinId="8" hidden="1"/>
    <cellStyle name="Hyperlink" xfId="3327" builtinId="8" hidden="1"/>
    <cellStyle name="Hyperlink" xfId="3313" builtinId="8" hidden="1"/>
    <cellStyle name="Hyperlink" xfId="3297" builtinId="8" hidden="1"/>
    <cellStyle name="Hyperlink" xfId="3281" builtinId="8" hidden="1"/>
    <cellStyle name="Hyperlink" xfId="3267" builtinId="8" hidden="1"/>
    <cellStyle name="Hyperlink" xfId="3250" builtinId="8" hidden="1"/>
    <cellStyle name="Hyperlink" xfId="3234" builtinId="8" hidden="1"/>
    <cellStyle name="Hyperlink" xfId="3222" builtinId="8" hidden="1"/>
    <cellStyle name="Hyperlink" xfId="3206" builtinId="8" hidden="1"/>
    <cellStyle name="Hyperlink" xfId="3190" builtinId="8" hidden="1"/>
    <cellStyle name="Hyperlink" xfId="3176" builtinId="8" hidden="1"/>
    <cellStyle name="Hyperlink" xfId="2129" builtinId="8" hidden="1"/>
    <cellStyle name="Hyperlink" xfId="3143" builtinId="8" hidden="1"/>
    <cellStyle name="Hyperlink" xfId="3129" builtinId="8" hidden="1"/>
    <cellStyle name="Hyperlink" xfId="3113" builtinId="8" hidden="1"/>
    <cellStyle name="Hyperlink" xfId="3097" builtinId="8" hidden="1"/>
    <cellStyle name="Hyperlink" xfId="3081" builtinId="8" hidden="1"/>
    <cellStyle name="Hyperlink" xfId="3069" builtinId="8" hidden="1"/>
    <cellStyle name="Hyperlink" xfId="3053" builtinId="8" hidden="1"/>
    <cellStyle name="Hyperlink" xfId="3037" builtinId="8" hidden="1"/>
    <cellStyle name="Hyperlink" xfId="3023" builtinId="8" hidden="1"/>
    <cellStyle name="Hyperlink" xfId="3007" builtinId="8" hidden="1"/>
    <cellStyle name="Hyperlink" xfId="2991" builtinId="8" hidden="1"/>
    <cellStyle name="Hyperlink" xfId="2977" builtinId="8" hidden="1"/>
    <cellStyle name="Hyperlink" xfId="2963" builtinId="8" hidden="1"/>
    <cellStyle name="Hyperlink" xfId="2947" builtinId="8" hidden="1"/>
    <cellStyle name="Hyperlink" xfId="2935" builtinId="8" hidden="1"/>
    <cellStyle name="Hyperlink" xfId="2919" builtinId="8" hidden="1"/>
    <cellStyle name="Hyperlink" xfId="2903" builtinId="8" hidden="1"/>
    <cellStyle name="Hyperlink" xfId="2889" builtinId="8" hidden="1"/>
    <cellStyle name="Hyperlink" xfId="2870" builtinId="8" hidden="1"/>
    <cellStyle name="Hyperlink" xfId="2856" builtinId="8" hidden="1"/>
    <cellStyle name="Hyperlink" xfId="3641" builtinId="8" hidden="1"/>
    <cellStyle name="Hyperlink" xfId="3767" builtinId="8" hidden="1"/>
    <cellStyle name="Hyperlink" xfId="3873" builtinId="8" hidden="1"/>
    <cellStyle name="Hyperlink" xfId="3982" builtinId="8" hidden="1"/>
    <cellStyle name="Hyperlink" xfId="4109" builtinId="8" hidden="1"/>
    <cellStyle name="Hyperlink" xfId="4215" builtinId="8" hidden="1"/>
    <cellStyle name="Hyperlink" xfId="4320" builtinId="8" hidden="1"/>
    <cellStyle name="Hyperlink" xfId="4447" builtinId="8" hidden="1"/>
    <cellStyle name="Hyperlink" xfId="4555" builtinId="8" hidden="1"/>
    <cellStyle name="Hyperlink" xfId="4664" builtinId="8" hidden="1"/>
    <cellStyle name="Hyperlink" xfId="4793" builtinId="8" hidden="1"/>
    <cellStyle name="Hyperlink" xfId="4897" builtinId="8" hidden="1"/>
    <cellStyle name="Hyperlink" xfId="5005" builtinId="8" hidden="1"/>
    <cellStyle name="Hyperlink" xfId="5134" builtinId="8" hidden="1"/>
    <cellStyle name="Hyperlink" xfId="5236" builtinId="8" hidden="1"/>
    <cellStyle name="Hyperlink" xfId="5222" builtinId="8" hidden="1"/>
    <cellStyle name="Hyperlink" xfId="5204" builtinId="8" hidden="1"/>
    <cellStyle name="Hyperlink" xfId="5188" builtinId="8" hidden="1"/>
    <cellStyle name="Hyperlink" xfId="5174" builtinId="8" hidden="1"/>
    <cellStyle name="Hyperlink" xfId="5158" builtinId="8" hidden="1"/>
    <cellStyle name="Hyperlink" xfId="5142" builtinId="8" hidden="1"/>
    <cellStyle name="Hyperlink" xfId="5126" builtinId="8" hidden="1"/>
    <cellStyle name="Hyperlink" xfId="5106" builtinId="8" hidden="1"/>
    <cellStyle name="Hyperlink" xfId="5094" builtinId="8" hidden="1"/>
    <cellStyle name="Hyperlink" xfId="5077" builtinId="8" hidden="1"/>
    <cellStyle name="Hyperlink" xfId="5057" builtinId="8" hidden="1"/>
    <cellStyle name="Hyperlink" xfId="5041" builtinId="8" hidden="1"/>
    <cellStyle name="Hyperlink" xfId="5029" builtinId="8" hidden="1"/>
    <cellStyle name="Hyperlink" xfId="5009" builtinId="8" hidden="1"/>
    <cellStyle name="Hyperlink" xfId="5003" builtinId="8" hidden="1"/>
    <cellStyle name="Hyperlink" xfId="4977" builtinId="8" hidden="1"/>
    <cellStyle name="Hyperlink" xfId="4959" builtinId="8" hidden="1"/>
    <cellStyle name="Hyperlink" xfId="4945" builtinId="8" hidden="1"/>
    <cellStyle name="Hyperlink" xfId="4929" builtinId="8" hidden="1"/>
    <cellStyle name="Hyperlink" xfId="4911" builtinId="8" hidden="1"/>
    <cellStyle name="Hyperlink" xfId="4895" builtinId="8" hidden="1"/>
    <cellStyle name="Hyperlink" xfId="4881" builtinId="8" hidden="1"/>
    <cellStyle name="Hyperlink" xfId="4863" builtinId="8" hidden="1"/>
    <cellStyle name="Hyperlink" xfId="4847" builtinId="8" hidden="1"/>
    <cellStyle name="Hyperlink" xfId="4831" builtinId="8" hidden="1"/>
    <cellStyle name="Hyperlink" xfId="4815" builtinId="8" hidden="1"/>
    <cellStyle name="Hyperlink" xfId="485" builtinId="8" hidden="1"/>
    <cellStyle name="Hyperlink" xfId="469" builtinId="8" hidden="1"/>
    <cellStyle name="Hyperlink" xfId="459" builtinId="8" hidden="1"/>
    <cellStyle name="Hyperlink" xfId="1072" builtinId="8" hidden="1"/>
    <cellStyle name="Hyperlink" xfId="1134" builtinId="8" hidden="1"/>
    <cellStyle name="Hyperlink" xfId="1198" builtinId="8" hidden="1"/>
    <cellStyle name="Hyperlink" xfId="1327" builtinId="8" hidden="1"/>
    <cellStyle name="Hyperlink" xfId="1391" builtinId="8" hidden="1"/>
    <cellStyle name="Hyperlink" xfId="1455" builtinId="8" hidden="1"/>
    <cellStyle name="Hyperlink" xfId="1581" builtinId="8" hidden="1"/>
    <cellStyle name="Hyperlink" xfId="1713" builtinId="8" hidden="1"/>
    <cellStyle name="Hyperlink" xfId="1842" builtinId="8" hidden="1"/>
    <cellStyle name="Hyperlink" xfId="1904" builtinId="8" hidden="1"/>
    <cellStyle name="Hyperlink" xfId="1968" builtinId="8" hidden="1"/>
    <cellStyle name="Hyperlink" xfId="2097" builtinId="8" hidden="1"/>
    <cellStyle name="Hyperlink" xfId="2162" builtinId="8" hidden="1"/>
    <cellStyle name="Hyperlink" xfId="2224" builtinId="8" hidden="1"/>
    <cellStyle name="Hyperlink" xfId="2031" builtinId="8" hidden="1"/>
    <cellStyle name="Hyperlink" xfId="2206" builtinId="8" hidden="1"/>
    <cellStyle name="Hyperlink" xfId="2188" builtinId="8" hidden="1"/>
    <cellStyle name="Hyperlink" xfId="2180" builtinId="8" hidden="1"/>
    <cellStyle name="Hyperlink" xfId="2170" builtinId="8" hidden="1"/>
    <cellStyle name="Hyperlink" xfId="2152" builtinId="8" hidden="1"/>
    <cellStyle name="Hyperlink" xfId="2142" builtinId="8" hidden="1"/>
    <cellStyle name="Hyperlink" xfId="2115" builtinId="8" hidden="1"/>
    <cellStyle name="Hyperlink" xfId="2105" builtinId="8" hidden="1"/>
    <cellStyle name="Hyperlink" xfId="2095" builtinId="8" hidden="1"/>
    <cellStyle name="Hyperlink" xfId="2077" builtinId="8" hidden="1"/>
    <cellStyle name="Hyperlink" xfId="2069" builtinId="8" hidden="1"/>
    <cellStyle name="Hyperlink" xfId="2059" builtinId="8" hidden="1"/>
    <cellStyle name="Hyperlink" xfId="2041" builtinId="8" hidden="1"/>
    <cellStyle name="Hyperlink" xfId="2022" builtinId="8" hidden="1"/>
    <cellStyle name="Hyperlink" xfId="2004" builtinId="8" hidden="1"/>
    <cellStyle name="Hyperlink" xfId="1994" builtinId="8" hidden="1"/>
    <cellStyle name="Hyperlink" xfId="1986" builtinId="8" hidden="1"/>
    <cellStyle name="Hyperlink" xfId="1966" builtinId="8" hidden="1"/>
    <cellStyle name="Hyperlink" xfId="1958" builtinId="8" hidden="1"/>
    <cellStyle name="Hyperlink" xfId="1948" builtinId="8" hidden="1"/>
    <cellStyle name="Hyperlink" xfId="1922" builtinId="8" hidden="1"/>
    <cellStyle name="Hyperlink" xfId="1912" builtinId="8" hidden="1"/>
    <cellStyle name="Hyperlink" xfId="1894" builtinId="8" hidden="1"/>
    <cellStyle name="Hyperlink" xfId="1884" builtinId="8" hidden="1"/>
    <cellStyle name="Hyperlink" xfId="1876" builtinId="8" hidden="1"/>
    <cellStyle name="Hyperlink" xfId="1858" builtinId="8" hidden="1"/>
    <cellStyle name="Hyperlink" xfId="1848" builtinId="8" hidden="1"/>
    <cellStyle name="Hyperlink" xfId="1822" builtinId="8" hidden="1"/>
    <cellStyle name="Hyperlink" xfId="1814" builtinId="8" hidden="1"/>
    <cellStyle name="Hyperlink" xfId="1804" builtinId="8" hidden="1"/>
    <cellStyle name="Hyperlink" xfId="1786" builtinId="8" hidden="1"/>
    <cellStyle name="Hyperlink" xfId="1776" builtinId="8" hidden="1"/>
    <cellStyle name="Hyperlink" xfId="1768" builtinId="8" hidden="1"/>
    <cellStyle name="Hyperlink" xfId="1749" builtinId="8" hidden="1"/>
    <cellStyle name="Hyperlink" xfId="1731" builtinId="8" hidden="1"/>
    <cellStyle name="Hyperlink" xfId="1711" builtinId="8" hidden="1"/>
    <cellStyle name="Hyperlink" xfId="1703" builtinId="8" hidden="1"/>
    <cellStyle name="Hyperlink" xfId="1693" builtinId="8" hidden="1"/>
    <cellStyle name="Hyperlink" xfId="1675" builtinId="8" hidden="1"/>
    <cellStyle name="Hyperlink" xfId="1667" builtinId="8" hidden="1"/>
    <cellStyle name="Hyperlink" xfId="1653" builtinId="8" hidden="1"/>
    <cellStyle name="Hyperlink" xfId="1625" builtinId="8" hidden="1"/>
    <cellStyle name="Hyperlink" xfId="1617" builtinId="8" hidden="1"/>
    <cellStyle name="Hyperlink" xfId="1599" builtinId="8" hidden="1"/>
    <cellStyle name="Hyperlink" xfId="1589" builtinId="8" hidden="1"/>
    <cellStyle name="Hyperlink" xfId="1579" builtinId="8" hidden="1"/>
    <cellStyle name="Hyperlink" xfId="1561" builtinId="8" hidden="1"/>
    <cellStyle name="Hyperlink" xfId="1553" builtinId="8" hidden="1"/>
    <cellStyle name="Hyperlink" xfId="1525" builtinId="8" hidden="1"/>
    <cellStyle name="Hyperlink" xfId="1515" builtinId="8" hidden="1"/>
    <cellStyle name="Hyperlink" xfId="1507" builtinId="8" hidden="1"/>
    <cellStyle name="Hyperlink" xfId="1489" builtinId="8" hidden="1"/>
    <cellStyle name="Hyperlink" xfId="1479" builtinId="8" hidden="1"/>
    <cellStyle name="Hyperlink" xfId="1473" builtinId="8" hidden="1"/>
    <cellStyle name="Hyperlink" xfId="1453" builtinId="8" hidden="1"/>
    <cellStyle name="Hyperlink" xfId="1435" builtinId="8" hidden="1"/>
    <cellStyle name="Hyperlink" xfId="1417" builtinId="8" hidden="1"/>
    <cellStyle name="Hyperlink" xfId="1409" builtinId="8" hidden="1"/>
    <cellStyle name="Hyperlink" xfId="1399" builtinId="8" hidden="1"/>
    <cellStyle name="Hyperlink" xfId="1381" builtinId="8" hidden="1"/>
    <cellStyle name="Hyperlink" xfId="1371" builtinId="8" hidden="1"/>
    <cellStyle name="Hyperlink" xfId="1363" builtinId="8" hidden="1"/>
    <cellStyle name="Hyperlink" xfId="1335" builtinId="8" hidden="1"/>
    <cellStyle name="Hyperlink" xfId="1325" builtinId="8" hidden="1"/>
    <cellStyle name="Hyperlink" xfId="1307" builtinId="8" hidden="1"/>
    <cellStyle name="Hyperlink" xfId="1299" builtinId="8" hidden="1"/>
    <cellStyle name="Hyperlink" xfId="1288" builtinId="8" hidden="1"/>
    <cellStyle name="Hyperlink" xfId="1270" builtinId="8" hidden="1"/>
    <cellStyle name="Hyperlink" xfId="1260" builtinId="8" hidden="1"/>
    <cellStyle name="Hyperlink" xfId="1234" builtinId="8" hidden="1"/>
    <cellStyle name="Hyperlink" xfId="1224" builtinId="8" hidden="1"/>
    <cellStyle name="Hyperlink" xfId="1216" builtinId="8" hidden="1"/>
    <cellStyle name="Hyperlink" xfId="1196" builtinId="8" hidden="1"/>
    <cellStyle name="Hyperlink" xfId="1188" builtinId="8" hidden="1"/>
    <cellStyle name="Hyperlink" xfId="1178" builtinId="8" hidden="1"/>
    <cellStyle name="Hyperlink" xfId="1160" builtinId="8" hidden="1"/>
    <cellStyle name="Hyperlink" xfId="1142" builtinId="8" hidden="1"/>
    <cellStyle name="Hyperlink" xfId="1124" builtinId="8" hidden="1"/>
    <cellStyle name="Hyperlink" xfId="1114" builtinId="8" hidden="1"/>
    <cellStyle name="Hyperlink" xfId="1108" builtinId="8" hidden="1"/>
    <cellStyle name="Hyperlink" xfId="1090" builtinId="8" hidden="1"/>
    <cellStyle name="Hyperlink" xfId="1080" builtinId="8" hidden="1"/>
    <cellStyle name="Hyperlink" xfId="1070" builtinId="8" hidden="1"/>
    <cellStyle name="Hyperlink" xfId="1044" builtinId="8" hidden="1"/>
    <cellStyle name="Hyperlink" xfId="1034" builtinId="8" hidden="1"/>
    <cellStyle name="Hyperlink" xfId="1016" builtinId="8" hidden="1"/>
    <cellStyle name="Hyperlink" xfId="1006" builtinId="8" hidden="1"/>
    <cellStyle name="Hyperlink" xfId="998" builtinId="8" hidden="1"/>
    <cellStyle name="Hyperlink" xfId="980" builtinId="8" hidden="1"/>
    <cellStyle name="Hyperlink" xfId="970" builtinId="8" hidden="1"/>
    <cellStyle name="Hyperlink" xfId="2304" builtinId="8" hidden="1"/>
    <cellStyle name="Hyperlink" xfId="2336" builtinId="8" hidden="1"/>
    <cellStyle name="Hyperlink" xfId="2368" builtinId="8" hidden="1"/>
    <cellStyle name="Hyperlink" xfId="2436" builtinId="8" hidden="1"/>
    <cellStyle name="Hyperlink" xfId="2468" builtinId="8" hidden="1"/>
    <cellStyle name="Hyperlink" xfId="2501" builtinId="8" hidden="1"/>
    <cellStyle name="Hyperlink" xfId="2565" builtinId="8" hidden="1"/>
    <cellStyle name="Hyperlink" xfId="2627" builtinId="8" hidden="1"/>
    <cellStyle name="Hyperlink" xfId="2691" builtinId="8" hidden="1"/>
    <cellStyle name="Hyperlink" xfId="2723" builtinId="8" hidden="1"/>
    <cellStyle name="Hyperlink" xfId="2755" builtinId="8" hidden="1"/>
    <cellStyle name="Hyperlink" xfId="2836" builtinId="8" hidden="1"/>
    <cellStyle name="Hyperlink" xfId="2868" builtinId="8" hidden="1"/>
    <cellStyle name="Hyperlink" xfId="2901" builtinId="8" hidden="1"/>
    <cellStyle name="Hyperlink" xfId="2995" builtinId="8" hidden="1"/>
    <cellStyle name="Hyperlink" xfId="3027" builtinId="8" hidden="1"/>
    <cellStyle name="Hyperlink" xfId="3091" builtinId="8" hidden="1"/>
    <cellStyle name="Hyperlink" xfId="3123" builtinId="8" hidden="1"/>
    <cellStyle name="Hyperlink" xfId="3159" builtinId="8" hidden="1"/>
    <cellStyle name="Hyperlink" xfId="3220" builtinId="8" hidden="1"/>
    <cellStyle name="Hyperlink" xfId="3253" builtinId="8" hidden="1"/>
    <cellStyle name="Hyperlink" xfId="3347" builtinId="8" hidden="1"/>
    <cellStyle name="Hyperlink" xfId="3379" builtinId="8" hidden="1"/>
    <cellStyle name="Hyperlink" xfId="3411" builtinId="8" hidden="1"/>
    <cellStyle name="Hyperlink" xfId="3475" builtinId="8" hidden="1"/>
    <cellStyle name="Hyperlink" xfId="3507" builtinId="8" hidden="1"/>
    <cellStyle name="Hyperlink" xfId="3540" builtinId="8" hidden="1"/>
    <cellStyle name="Hyperlink" xfId="3604" builtinId="8" hidden="1"/>
    <cellStyle name="Hyperlink" xfId="3669" builtinId="8" hidden="1"/>
    <cellStyle name="Hyperlink" xfId="3731" builtinId="8" hidden="1"/>
    <cellStyle name="Hyperlink" xfId="3763" builtinId="8" hidden="1"/>
    <cellStyle name="Hyperlink" xfId="3795" builtinId="8" hidden="1"/>
    <cellStyle name="Hyperlink" xfId="3859" builtinId="8" hidden="1"/>
    <cellStyle name="Hyperlink" xfId="3895" builtinId="8" hidden="1"/>
    <cellStyle name="Hyperlink" xfId="3924" builtinId="8" hidden="1"/>
    <cellStyle name="Hyperlink" xfId="4021" builtinId="8" hidden="1"/>
    <cellStyle name="Hyperlink" xfId="4053" builtinId="8" hidden="1"/>
    <cellStyle name="Hyperlink" xfId="4115" builtinId="8" hidden="1"/>
    <cellStyle name="Hyperlink" xfId="4147" builtinId="8" hidden="1"/>
    <cellStyle name="Hyperlink" xfId="4179" builtinId="8" hidden="1"/>
    <cellStyle name="Hyperlink" xfId="4243" builtinId="8" hidden="1"/>
    <cellStyle name="Hyperlink" xfId="4274" builtinId="8" hidden="1"/>
    <cellStyle name="Hyperlink" xfId="4371" builtinId="8" hidden="1"/>
    <cellStyle name="Hyperlink" xfId="4403" builtinId="8" hidden="1"/>
    <cellStyle name="Hyperlink" xfId="4435" builtinId="8" hidden="1"/>
    <cellStyle name="Hyperlink" xfId="4497" builtinId="8" hidden="1"/>
    <cellStyle name="Hyperlink" xfId="4529" builtinId="8" hidden="1"/>
    <cellStyle name="Hyperlink" xfId="4561" builtinId="8" hidden="1"/>
    <cellStyle name="Hyperlink" xfId="3897" builtinId="8" hidden="1"/>
    <cellStyle name="Hyperlink" xfId="4692" builtinId="8" hidden="1"/>
    <cellStyle name="Hyperlink" xfId="4757" builtinId="8" hidden="1"/>
    <cellStyle name="Hyperlink" xfId="4789" builtinId="8" hidden="1"/>
    <cellStyle name="Hyperlink" xfId="4819" builtinId="8" hidden="1"/>
    <cellStyle name="Hyperlink" xfId="4883" builtinId="8" hidden="1"/>
    <cellStyle name="Hyperlink" xfId="4915" builtinId="8" hidden="1"/>
    <cellStyle name="Hyperlink" xfId="4947" builtinId="8" hidden="1"/>
    <cellStyle name="Hyperlink" xfId="5043" builtinId="8" hidden="1"/>
    <cellStyle name="Hyperlink" xfId="5075" builtinId="8" hidden="1"/>
    <cellStyle name="Hyperlink" xfId="5140" builtinId="8" hidden="1"/>
    <cellStyle name="Hyperlink" xfId="5172" builtinId="8" hidden="1"/>
    <cellStyle name="Hyperlink" xfId="5202" builtinId="8" hidden="1"/>
    <cellStyle name="Hyperlink" xfId="5266" builtinId="8" hidden="1"/>
    <cellStyle name="Hyperlink" xfId="5298" builtinId="8" hidden="1"/>
    <cellStyle name="Hyperlink" xfId="5396" builtinId="8" hidden="1"/>
    <cellStyle name="Hyperlink" xfId="5428" builtinId="8" hidden="1"/>
    <cellStyle name="Hyperlink" xfId="5461" builtinId="8" hidden="1"/>
    <cellStyle name="Hyperlink" xfId="5525" builtinId="8" hidden="1"/>
    <cellStyle name="Hyperlink" xfId="5555" builtinId="8" hidden="1"/>
    <cellStyle name="Hyperlink" xfId="5587" builtinId="8" hidden="1"/>
    <cellStyle name="Hyperlink" xfId="5651" builtinId="8" hidden="1"/>
    <cellStyle name="Hyperlink" xfId="5715" builtinId="8" hidden="1"/>
    <cellStyle name="Hyperlink" xfId="5778" builtinId="8" hidden="1"/>
    <cellStyle name="Hyperlink" xfId="5810" builtinId="8" hidden="1"/>
    <cellStyle name="Hyperlink" xfId="5843" builtinId="8" hidden="1"/>
    <cellStyle name="Hyperlink" xfId="5907" builtinId="8" hidden="1"/>
    <cellStyle name="Hyperlink" xfId="5937" builtinId="8" hidden="1"/>
    <cellStyle name="Hyperlink" xfId="5969" builtinId="8" hidden="1"/>
    <cellStyle name="Hyperlink" xfId="6065" builtinId="8" hidden="1"/>
    <cellStyle name="Hyperlink" xfId="6101" builtinId="8" hidden="1"/>
    <cellStyle name="Hyperlink" xfId="6159" builtinId="8" hidden="1"/>
    <cellStyle name="Hyperlink" xfId="6191" builtinId="8" hidden="1"/>
    <cellStyle name="Hyperlink" xfId="6223" builtinId="8" hidden="1"/>
    <cellStyle name="Hyperlink" xfId="6285" builtinId="8" hidden="1"/>
    <cellStyle name="Hyperlink" xfId="6317" builtinId="8" hidden="1"/>
    <cellStyle name="Hyperlink" xfId="6413" builtinId="8" hidden="1"/>
    <cellStyle name="Hyperlink" xfId="6445" builtinId="8" hidden="1"/>
    <cellStyle name="Hyperlink" xfId="6477" builtinId="8" hidden="1"/>
    <cellStyle name="Hyperlink" xfId="6546" builtinId="8" hidden="1"/>
    <cellStyle name="Hyperlink" xfId="6578" builtinId="8" hidden="1"/>
    <cellStyle name="Hyperlink" xfId="6610" builtinId="8" hidden="1"/>
    <cellStyle name="Hyperlink" xfId="6624" builtinId="8" hidden="1"/>
    <cellStyle name="Hyperlink" xfId="6604" builtinId="8" hidden="1"/>
    <cellStyle name="Hyperlink" xfId="6582" builtinId="8" hidden="1"/>
    <cellStyle name="Hyperlink" xfId="6572" builtinId="8" hidden="1"/>
    <cellStyle name="Hyperlink" xfId="6560" builtinId="8" hidden="1"/>
    <cellStyle name="Hyperlink" xfId="6540" builtinId="8" hidden="1"/>
    <cellStyle name="Hyperlink" xfId="6528" builtinId="8" hidden="1"/>
    <cellStyle name="Hyperlink" xfId="6518" builtinId="8" hidden="1"/>
    <cellStyle name="Hyperlink" xfId="6481" builtinId="8" hidden="1"/>
    <cellStyle name="Hyperlink" xfId="6471" builtinId="8" hidden="1"/>
    <cellStyle name="Hyperlink" xfId="6449" builtinId="8" hidden="1"/>
    <cellStyle name="Hyperlink" xfId="6439" builtinId="8" hidden="1"/>
    <cellStyle name="Hyperlink" xfId="6427" builtinId="8" hidden="1"/>
    <cellStyle name="Hyperlink" xfId="6407" builtinId="8" hidden="1"/>
    <cellStyle name="Hyperlink" xfId="6395" builtinId="8" hidden="1"/>
    <cellStyle name="Hyperlink" xfId="6363" builtinId="8" hidden="1"/>
    <cellStyle name="Hyperlink" xfId="6353" builtinId="8" hidden="1"/>
    <cellStyle name="Hyperlink" xfId="6343" builtinId="8" hidden="1"/>
    <cellStyle name="Hyperlink" xfId="6321" builtinId="8" hidden="1"/>
    <cellStyle name="Hyperlink" xfId="6311" builtinId="8" hidden="1"/>
    <cellStyle name="Hyperlink" xfId="6299" builtinId="8" hidden="1"/>
    <cellStyle name="Hyperlink" xfId="6279" builtinId="8" hidden="1"/>
    <cellStyle name="Hyperlink" xfId="6259" builtinId="8" hidden="1"/>
    <cellStyle name="Hyperlink" xfId="6237" builtinId="8" hidden="1"/>
    <cellStyle name="Hyperlink" xfId="6227" builtinId="8" hidden="1"/>
    <cellStyle name="Hyperlink" xfId="6217" builtinId="8" hidden="1"/>
    <cellStyle name="Hyperlink" xfId="6195" builtinId="8" hidden="1"/>
    <cellStyle name="Hyperlink" xfId="6185" builtinId="8" hidden="1"/>
    <cellStyle name="Hyperlink" xfId="6173" builtinId="8" hidden="1"/>
    <cellStyle name="Hyperlink" xfId="6141" builtinId="8" hidden="1"/>
    <cellStyle name="Hyperlink" xfId="6131" builtinId="8" hidden="1"/>
    <cellStyle name="Hyperlink" xfId="6109" builtinId="8" hidden="1"/>
    <cellStyle name="Hyperlink" xfId="5367" builtinId="8" hidden="1"/>
    <cellStyle name="Hyperlink" xfId="6091" builtinId="8" hidden="1"/>
    <cellStyle name="Hyperlink" xfId="6069" builtinId="8" hidden="1"/>
    <cellStyle name="Hyperlink" xfId="6059" builtinId="8" hidden="1"/>
    <cellStyle name="Hyperlink" xfId="6027" builtinId="8" hidden="1"/>
    <cellStyle name="Hyperlink" xfId="6015" builtinId="8" hidden="1"/>
    <cellStyle name="Hyperlink" xfId="6005" builtinId="8" hidden="1"/>
    <cellStyle name="Hyperlink" xfId="5983" builtinId="8" hidden="1"/>
    <cellStyle name="Hyperlink" xfId="5973" builtinId="8" hidden="1"/>
    <cellStyle name="Hyperlink" xfId="5963" builtinId="8" hidden="1"/>
    <cellStyle name="Hyperlink" xfId="5941" builtinId="8" hidden="1"/>
    <cellStyle name="Hyperlink" xfId="5919" builtinId="8" hidden="1"/>
    <cellStyle name="Hyperlink" xfId="5901" builtinId="8" hidden="1"/>
    <cellStyle name="Hyperlink" xfId="5889" builtinId="8" hidden="1"/>
    <cellStyle name="Hyperlink" xfId="5879" builtinId="8" hidden="1"/>
    <cellStyle name="Hyperlink" xfId="5857" builtinId="8" hidden="1"/>
    <cellStyle name="Hyperlink" xfId="5847" builtinId="8" hidden="1"/>
    <cellStyle name="Hyperlink" xfId="5837" builtinId="8" hidden="1"/>
    <cellStyle name="Hyperlink" xfId="5804" builtinId="8" hidden="1"/>
    <cellStyle name="Hyperlink" xfId="5792" builtinId="8" hidden="1"/>
    <cellStyle name="Hyperlink" xfId="5772" builtinId="8" hidden="1"/>
    <cellStyle name="Hyperlink" xfId="5760" builtinId="8" hidden="1"/>
    <cellStyle name="Hyperlink" xfId="5750" builtinId="8" hidden="1"/>
    <cellStyle name="Hyperlink" xfId="5738" builtinId="8" hidden="1"/>
    <cellStyle name="Hyperlink" xfId="5719" builtinId="8" hidden="1"/>
    <cellStyle name="Hyperlink" xfId="5687" builtinId="8" hidden="1"/>
    <cellStyle name="Hyperlink" xfId="5677" builtinId="8" hidden="1"/>
    <cellStyle name="Hyperlink" xfId="5665" builtinId="8" hidden="1"/>
    <cellStyle name="Hyperlink" xfId="5645" builtinId="8" hidden="1"/>
    <cellStyle name="Hyperlink" xfId="5633" builtinId="8" hidden="1"/>
    <cellStyle name="Hyperlink" xfId="5623" builtinId="8" hidden="1"/>
    <cellStyle name="Hyperlink" xfId="5601" builtinId="8" hidden="1"/>
    <cellStyle name="Hyperlink" xfId="5581" builtinId="8" hidden="1"/>
    <cellStyle name="Hyperlink" xfId="5559" builtinId="8" hidden="1"/>
    <cellStyle name="Hyperlink" xfId="5549" builtinId="8" hidden="1"/>
    <cellStyle name="Hyperlink" xfId="5539" builtinId="8" hidden="1"/>
    <cellStyle name="Hyperlink" xfId="5519" builtinId="8" hidden="1"/>
    <cellStyle name="Hyperlink" xfId="5507" builtinId="8" hidden="1"/>
    <cellStyle name="Hyperlink" xfId="5497" builtinId="8" hidden="1"/>
    <cellStyle name="Hyperlink" xfId="5465" builtinId="8" hidden="1"/>
    <cellStyle name="Hyperlink" xfId="5454" builtinId="8" hidden="1"/>
    <cellStyle name="Hyperlink" xfId="5432" builtinId="8" hidden="1"/>
    <cellStyle name="Hyperlink" xfId="5422" builtinId="8" hidden="1"/>
    <cellStyle name="Hyperlink" xfId="5410" builtinId="8" hidden="1"/>
    <cellStyle name="Hyperlink" xfId="5390" builtinId="8" hidden="1"/>
    <cellStyle name="Hyperlink" xfId="5378" builtinId="8" hidden="1"/>
    <cellStyle name="Hyperlink" xfId="5344" builtinId="8" hidden="1"/>
    <cellStyle name="Hyperlink" xfId="5334" builtinId="8" hidden="1"/>
    <cellStyle name="Hyperlink" xfId="5324" builtinId="8" hidden="1"/>
    <cellStyle name="Hyperlink" xfId="5302" builtinId="8" hidden="1"/>
    <cellStyle name="Hyperlink" xfId="5292" builtinId="8" hidden="1"/>
    <cellStyle name="Hyperlink" xfId="5280" builtinId="8" hidden="1"/>
    <cellStyle name="Hyperlink" xfId="5260" builtinId="8" hidden="1"/>
    <cellStyle name="Hyperlink" xfId="5238" builtinId="8" hidden="1"/>
    <cellStyle name="Hyperlink" xfId="3542" builtinId="8" hidden="1"/>
    <cellStyle name="Hyperlink" xfId="3544" builtinId="8" hidden="1"/>
    <cellStyle name="Hyperlink" xfId="3546" builtinId="8" hidden="1"/>
    <cellStyle name="Hyperlink" xfId="3552" builtinId="8" hidden="1"/>
    <cellStyle name="Hyperlink" xfId="3558" builtinId="8" hidden="1"/>
    <cellStyle name="Hyperlink" xfId="3560" builtinId="8" hidden="1"/>
    <cellStyle name="Hyperlink" xfId="3568" builtinId="8" hidden="1"/>
    <cellStyle name="Hyperlink" xfId="3570" builtinId="8" hidden="1"/>
    <cellStyle name="Hyperlink" xfId="3578" builtinId="8" hidden="1"/>
    <cellStyle name="Hyperlink" xfId="3582" builtinId="8" hidden="1"/>
    <cellStyle name="Hyperlink" xfId="3584" builtinId="8" hidden="1"/>
    <cellStyle name="Hyperlink" xfId="3590" builtinId="8" hidden="1"/>
    <cellStyle name="Hyperlink" xfId="3592" builtinId="8" hidden="1"/>
    <cellStyle name="Hyperlink" xfId="3602" builtinId="8" hidden="1"/>
    <cellStyle name="Hyperlink" xfId="3606" builtinId="8" hidden="1"/>
    <cellStyle name="Hyperlink" xfId="3608" builtinId="8" hidden="1"/>
    <cellStyle name="Hyperlink" xfId="3614" builtinId="8" hidden="1"/>
    <cellStyle name="Hyperlink" xfId="3616" builtinId="8" hidden="1"/>
    <cellStyle name="Hyperlink" xfId="3623" builtinId="8" hidden="1"/>
    <cellStyle name="Hyperlink" xfId="3627" builtinId="8" hidden="1"/>
    <cellStyle name="Hyperlink" xfId="3633" builtinId="8" hidden="1"/>
    <cellStyle name="Hyperlink" xfId="3639" builtinId="8" hidden="1"/>
    <cellStyle name="Hyperlink" xfId="3643" builtinId="8" hidden="1"/>
    <cellStyle name="Hyperlink" xfId="3647" builtinId="8" hidden="1"/>
    <cellStyle name="Hyperlink" xfId="3651" builtinId="8" hidden="1"/>
    <cellStyle name="Hyperlink" xfId="3655" builtinId="8" hidden="1"/>
    <cellStyle name="Hyperlink" xfId="3657" builtinId="8" hidden="1"/>
    <cellStyle name="Hyperlink" xfId="3667" builtinId="8" hidden="1"/>
    <cellStyle name="Hyperlink" xfId="3671" builtinId="8" hidden="1"/>
    <cellStyle name="Hyperlink" xfId="3675" builtinId="8" hidden="1"/>
    <cellStyle name="Hyperlink" xfId="3679" builtinId="8" hidden="1"/>
    <cellStyle name="Hyperlink" xfId="3681" builtinId="8" hidden="1"/>
    <cellStyle name="Hyperlink" xfId="3689" builtinId="8" hidden="1"/>
    <cellStyle name="Hyperlink" xfId="3691" builtinId="8" hidden="1"/>
    <cellStyle name="Hyperlink" xfId="3699" builtinId="8" hidden="1"/>
    <cellStyle name="Hyperlink" xfId="3703" builtinId="8" hidden="1"/>
    <cellStyle name="Hyperlink" xfId="3252" builtinId="8" hidden="1"/>
    <cellStyle name="Hyperlink" xfId="3711" builtinId="8" hidden="1"/>
    <cellStyle name="Hyperlink" xfId="3713" builtinId="8" hidden="1"/>
    <cellStyle name="Hyperlink" xfId="3717" builtinId="8" hidden="1"/>
    <cellStyle name="Hyperlink" xfId="3721" builtinId="8" hidden="1"/>
    <cellStyle name="Hyperlink" xfId="3729" builtinId="8" hidden="1"/>
    <cellStyle name="Hyperlink" xfId="3735" builtinId="8" hidden="1"/>
    <cellStyle name="Hyperlink" xfId="3737" builtinId="8" hidden="1"/>
    <cellStyle name="Hyperlink" xfId="3741" builtinId="8" hidden="1"/>
    <cellStyle name="Hyperlink" xfId="3749" builtinId="8" hidden="1"/>
    <cellStyle name="Hyperlink" xfId="3751" builtinId="8" hidden="1"/>
    <cellStyle name="Hyperlink" xfId="3753" builtinId="8" hidden="1"/>
    <cellStyle name="Hyperlink" xfId="3761" builtinId="8" hidden="1"/>
    <cellStyle name="Hyperlink" xfId="3765" builtinId="8" hidden="1"/>
    <cellStyle name="Hyperlink" xfId="3773" builtinId="8" hidden="1"/>
    <cellStyle name="Hyperlink" xfId="3775" builtinId="8" hidden="1"/>
    <cellStyle name="Hyperlink" xfId="3777" builtinId="8" hidden="1"/>
    <cellStyle name="Hyperlink" xfId="3783" builtinId="8" hidden="1"/>
    <cellStyle name="Hyperlink" xfId="3785" builtinId="8" hidden="1"/>
    <cellStyle name="Hyperlink" xfId="3797" builtinId="8" hidden="1"/>
    <cellStyle name="Hyperlink" xfId="3799" builtinId="8" hidden="1"/>
    <cellStyle name="Hyperlink" xfId="3801" builtinId="8" hidden="1"/>
    <cellStyle name="Hyperlink" xfId="3807" builtinId="8" hidden="1"/>
    <cellStyle name="Hyperlink" xfId="3813" builtinId="8" hidden="1"/>
    <cellStyle name="Hyperlink" xfId="3815" builtinId="8" hidden="1"/>
    <cellStyle name="Hyperlink" xfId="3821" builtinId="8" hidden="1"/>
    <cellStyle name="Hyperlink" xfId="3825" builtinId="8" hidden="1"/>
    <cellStyle name="Hyperlink" xfId="3833" builtinId="8" hidden="1"/>
    <cellStyle name="Hyperlink" xfId="3837" builtinId="8" hidden="1"/>
    <cellStyle name="Hyperlink" xfId="3839" builtinId="8" hidden="1"/>
    <cellStyle name="Hyperlink" xfId="3845" builtinId="8" hidden="1"/>
    <cellStyle name="Hyperlink" xfId="3847" builtinId="8" hidden="1"/>
    <cellStyle name="Hyperlink" xfId="3849" builtinId="8" hidden="1"/>
    <cellStyle name="Hyperlink" xfId="3861" builtinId="8" hidden="1"/>
    <cellStyle name="Hyperlink" xfId="3863" builtinId="8" hidden="1"/>
    <cellStyle name="Hyperlink" xfId="3869" builtinId="8" hidden="1"/>
    <cellStyle name="Hyperlink" xfId="3871" builtinId="8" hidden="1"/>
    <cellStyle name="Hyperlink" xfId="3877" builtinId="8" hidden="1"/>
    <cellStyle name="Hyperlink" xfId="3881" builtinId="8" hidden="1"/>
    <cellStyle name="Hyperlink" xfId="3885" builtinId="8" hidden="1"/>
    <cellStyle name="Hyperlink" xfId="3889" builtinId="8" hidden="1"/>
    <cellStyle name="Hyperlink" xfId="3901" builtinId="8" hidden="1"/>
    <cellStyle name="Hyperlink" xfId="3902" builtinId="8" hidden="1"/>
    <cellStyle name="Hyperlink" xfId="3906" builtinId="8" hidden="1"/>
    <cellStyle name="Hyperlink" xfId="3910" builtinId="8" hidden="1"/>
    <cellStyle name="Hyperlink" xfId="3912" builtinId="8" hidden="1"/>
    <cellStyle name="Hyperlink" xfId="3920" builtinId="8" hidden="1"/>
    <cellStyle name="Hyperlink" xfId="3926" builtinId="8" hidden="1"/>
    <cellStyle name="Hyperlink" xfId="3930" builtinId="8" hidden="1"/>
    <cellStyle name="Hyperlink" xfId="3934" builtinId="8" hidden="1"/>
    <cellStyle name="Hyperlink" xfId="3936" builtinId="8" hidden="1"/>
    <cellStyle name="Hyperlink" xfId="3944" builtinId="8" hidden="1"/>
    <cellStyle name="Hyperlink" xfId="3946" builtinId="8" hidden="1"/>
    <cellStyle name="Hyperlink" xfId="3950" builtinId="8" hidden="1"/>
    <cellStyle name="Hyperlink" xfId="3958" builtinId="8" hidden="1"/>
    <cellStyle name="Hyperlink" xfId="3962" builtinId="8" hidden="1"/>
    <cellStyle name="Hyperlink" xfId="3968" builtinId="8" hidden="1"/>
    <cellStyle name="Hyperlink" xfId="3970" builtinId="8" hidden="1"/>
    <cellStyle name="Hyperlink" xfId="3974" builtinId="8" hidden="1"/>
    <cellStyle name="Hyperlink" xfId="3978" builtinId="8" hidden="1"/>
    <cellStyle name="Hyperlink" xfId="3984" builtinId="8" hidden="1"/>
    <cellStyle name="Hyperlink" xfId="3993" builtinId="8" hidden="1"/>
    <cellStyle name="Hyperlink" xfId="3995" builtinId="8" hidden="1"/>
    <cellStyle name="Hyperlink" xfId="3999" builtinId="8" hidden="1"/>
    <cellStyle name="Hyperlink" xfId="4007" builtinId="8" hidden="1"/>
    <cellStyle name="Hyperlink" xfId="4009" builtinId="8" hidden="1"/>
    <cellStyle name="Hyperlink" xfId="4011" builtinId="8" hidden="1"/>
    <cellStyle name="Hyperlink" xfId="4017" builtinId="8" hidden="1"/>
    <cellStyle name="Hyperlink" xfId="4023" builtinId="8" hidden="1"/>
    <cellStyle name="Hyperlink" xfId="4031" builtinId="8" hidden="1"/>
    <cellStyle name="Hyperlink" xfId="4033" builtinId="8" hidden="1"/>
    <cellStyle name="Hyperlink" xfId="4035" builtinId="8" hidden="1"/>
    <cellStyle name="Hyperlink" xfId="4041" builtinId="8" hidden="1"/>
    <cellStyle name="Hyperlink" xfId="4043" builtinId="8" hidden="1"/>
    <cellStyle name="Hyperlink" xfId="4049" builtinId="8" hidden="1"/>
    <cellStyle name="Hyperlink" xfId="4057" builtinId="8" hidden="1"/>
    <cellStyle name="Hyperlink" xfId="4059" builtinId="8" hidden="1"/>
    <cellStyle name="Hyperlink" xfId="4065" builtinId="8" hidden="1"/>
    <cellStyle name="Hyperlink" xfId="4071" builtinId="8" hidden="1"/>
    <cellStyle name="Hyperlink" xfId="4073" builtinId="8" hidden="1"/>
    <cellStyle name="Hyperlink" xfId="4077" builtinId="8" hidden="1"/>
    <cellStyle name="Hyperlink" xfId="4079" builtinId="8" hidden="1"/>
    <cellStyle name="Hyperlink" xfId="4089" builtinId="8" hidden="1"/>
    <cellStyle name="Hyperlink" xfId="4093" builtinId="8" hidden="1"/>
    <cellStyle name="Hyperlink" xfId="4095" builtinId="8" hidden="1"/>
    <cellStyle name="Hyperlink" xfId="4101" builtinId="8" hidden="1"/>
    <cellStyle name="Hyperlink" xfId="4103" builtinId="8" hidden="1"/>
    <cellStyle name="Hyperlink" xfId="4105" builtinId="8" hidden="1"/>
    <cellStyle name="Hyperlink" xfId="4113" builtinId="8" hidden="1"/>
    <cellStyle name="Hyperlink" xfId="4119" builtinId="8" hidden="1"/>
    <cellStyle name="Hyperlink" xfId="4125" builtinId="8" hidden="1"/>
    <cellStyle name="Hyperlink" xfId="4127" builtinId="8" hidden="1"/>
    <cellStyle name="Hyperlink" xfId="4133" builtinId="8" hidden="1"/>
    <cellStyle name="Hyperlink" xfId="4137" builtinId="8" hidden="1"/>
    <cellStyle name="Hyperlink" xfId="4141" builtinId="8" hidden="1"/>
    <cellStyle name="Hyperlink" xfId="4143" builtinId="8" hidden="1"/>
    <cellStyle name="Hyperlink" xfId="4153" builtinId="8" hidden="1"/>
    <cellStyle name="Hyperlink" xfId="4157" builtinId="8" hidden="1"/>
    <cellStyle name="Hyperlink" xfId="4161" builtinId="8" hidden="1"/>
    <cellStyle name="Hyperlink" xfId="4165" builtinId="8" hidden="1"/>
    <cellStyle name="Hyperlink" xfId="4167" builtinId="8" hidden="1"/>
    <cellStyle name="Hyperlink" xfId="4175" builtinId="8" hidden="1"/>
    <cellStyle name="Hyperlink" xfId="4177" builtinId="8" hidden="1"/>
    <cellStyle name="Hyperlink" xfId="4185" builtinId="8" hidden="1"/>
    <cellStyle name="Hyperlink" xfId="4189" builtinId="8" hidden="1"/>
    <cellStyle name="Hyperlink" xfId="4191" builtinId="8" hidden="1"/>
    <cellStyle name="Hyperlink" xfId="4199" builtinId="8" hidden="1"/>
    <cellStyle name="Hyperlink" xfId="4201" builtinId="8" hidden="1"/>
    <cellStyle name="Hyperlink" xfId="4205" builtinId="8" hidden="1"/>
    <cellStyle name="Hyperlink" xfId="4209" builtinId="8" hidden="1"/>
    <cellStyle name="Hyperlink" xfId="4217" builtinId="8" hidden="1"/>
    <cellStyle name="Hyperlink" xfId="4223" builtinId="8" hidden="1"/>
    <cellStyle name="Hyperlink" xfId="4225" builtinId="8" hidden="1"/>
    <cellStyle name="Hyperlink" xfId="4229" builtinId="8" hidden="1"/>
    <cellStyle name="Hyperlink" xfId="4233" builtinId="8" hidden="1"/>
    <cellStyle name="Hyperlink" xfId="4239" builtinId="8" hidden="1"/>
    <cellStyle name="Hyperlink" xfId="4241" builtinId="8" hidden="1"/>
    <cellStyle name="Hyperlink" xfId="4249" builtinId="8" hidden="1"/>
    <cellStyle name="Hyperlink" xfId="4253" builtinId="8" hidden="1"/>
    <cellStyle name="Hyperlink" xfId="4257" builtinId="8" hidden="1"/>
    <cellStyle name="Hyperlink" xfId="3529" builtinId="8" hidden="1"/>
    <cellStyle name="Hyperlink" xfId="4267" builtinId="8" hidden="1"/>
    <cellStyle name="Hyperlink" xfId="4270" builtinId="8" hidden="1"/>
    <cellStyle name="Hyperlink" xfId="4272" builtinId="8" hidden="1"/>
    <cellStyle name="Hyperlink" xfId="4284" builtinId="8" hidden="1"/>
    <cellStyle name="Hyperlink" xfId="4286" builtinId="8" hidden="1"/>
    <cellStyle name="Hyperlink" xfId="4288" builtinId="8" hidden="1"/>
    <cellStyle name="Hyperlink" xfId="4294" builtinId="8" hidden="1"/>
    <cellStyle name="Hyperlink" xfId="4296" builtinId="8" hidden="1"/>
    <cellStyle name="Hyperlink" xfId="4302" builtinId="8" hidden="1"/>
    <cellStyle name="Hyperlink" xfId="4308" builtinId="8" hidden="1"/>
    <cellStyle name="Hyperlink" xfId="4312" builtinId="8" hidden="1"/>
    <cellStyle name="Hyperlink" xfId="4318" builtinId="8" hidden="1"/>
    <cellStyle name="Hyperlink" xfId="4324" builtinId="8" hidden="1"/>
    <cellStyle name="Hyperlink" xfId="4326" builtinId="8" hidden="1"/>
    <cellStyle name="Hyperlink" xfId="4332" builtinId="8" hidden="1"/>
    <cellStyle name="Hyperlink" xfId="4334" builtinId="8" hidden="1"/>
    <cellStyle name="Hyperlink" xfId="4336" builtinId="8" hidden="1"/>
    <cellStyle name="Hyperlink" xfId="4348" builtinId="8" hidden="1"/>
    <cellStyle name="Hyperlink" xfId="4350" builtinId="8" hidden="1"/>
    <cellStyle name="Hyperlink" xfId="4357" builtinId="8" hidden="1"/>
    <cellStyle name="Hyperlink" xfId="4359" builtinId="8" hidden="1"/>
    <cellStyle name="Hyperlink" xfId="4361" builtinId="8" hidden="1"/>
    <cellStyle name="Hyperlink" xfId="4369" builtinId="8" hidden="1"/>
    <cellStyle name="Hyperlink" xfId="4373" builtinId="8" hidden="1"/>
    <cellStyle name="Hyperlink" xfId="4381" builtinId="8" hidden="1"/>
    <cellStyle name="Hyperlink" xfId="4383" builtinId="8" hidden="1"/>
    <cellStyle name="Hyperlink" xfId="4389" builtinId="8" hidden="1"/>
    <cellStyle name="Hyperlink" xfId="4393" builtinId="8" hidden="1"/>
    <cellStyle name="Hyperlink" xfId="4397" builtinId="8" hidden="1"/>
    <cellStyle name="Hyperlink" xfId="4399" builtinId="8" hidden="1"/>
    <cellStyle name="Hyperlink" xfId="4405" builtinId="8" hidden="1"/>
    <cellStyle name="Hyperlink" xfId="4413" builtinId="8" hidden="1"/>
    <cellStyle name="Hyperlink" xfId="4417" builtinId="8" hidden="1"/>
    <cellStyle name="Hyperlink" xfId="4421" builtinId="8" hidden="1"/>
    <cellStyle name="Hyperlink" xfId="4423" builtinId="8" hidden="1"/>
    <cellStyle name="Hyperlink" xfId="4431" builtinId="8" hidden="1"/>
    <cellStyle name="Hyperlink" xfId="4433" builtinId="8" hidden="1"/>
    <cellStyle name="Hyperlink" xfId="4437" builtinId="8" hidden="1"/>
    <cellStyle name="Hyperlink" xfId="4443" builtinId="8" hidden="1"/>
    <cellStyle name="Hyperlink" xfId="4445" builtinId="8" hidden="1"/>
    <cellStyle name="Hyperlink" xfId="4453" builtinId="8" hidden="1"/>
    <cellStyle name="Hyperlink" xfId="4455" builtinId="8" hidden="1"/>
    <cellStyle name="Hyperlink" xfId="4459" builtinId="8" hidden="1"/>
    <cellStyle name="Hyperlink" xfId="4463" builtinId="8" hidden="1"/>
    <cellStyle name="Hyperlink" xfId="4467" builtinId="8" hidden="1"/>
    <cellStyle name="Hyperlink" xfId="4477" builtinId="8" hidden="1"/>
    <cellStyle name="Hyperlink" xfId="4479" builtinId="8" hidden="1"/>
    <cellStyle name="Hyperlink" xfId="4483" builtinId="8" hidden="1"/>
    <cellStyle name="Hyperlink" xfId="4487" builtinId="8" hidden="1"/>
    <cellStyle name="Hyperlink" xfId="4493" builtinId="8" hidden="1"/>
    <cellStyle name="Hyperlink" xfId="4495" builtinId="8" hidden="1"/>
    <cellStyle name="Hyperlink" xfId="4501" builtinId="8" hidden="1"/>
    <cellStyle name="Hyperlink" xfId="4507" builtinId="8" hidden="1"/>
    <cellStyle name="Hyperlink" xfId="4515" builtinId="8" hidden="1"/>
    <cellStyle name="Hyperlink" xfId="4517" builtinId="8" hidden="1"/>
    <cellStyle name="Hyperlink" xfId="4519" builtinId="8" hidden="1"/>
    <cellStyle name="Hyperlink" xfId="4525" builtinId="8" hidden="1"/>
    <cellStyle name="Hyperlink" xfId="4527" builtinId="8" hidden="1"/>
    <cellStyle name="Hyperlink" xfId="4531" builtinId="8" hidden="1"/>
    <cellStyle name="Hyperlink" xfId="4541" builtinId="8" hidden="1"/>
    <cellStyle name="Hyperlink" xfId="4543" builtinId="8" hidden="1"/>
    <cellStyle name="Hyperlink" xfId="4549" builtinId="8" hidden="1"/>
    <cellStyle name="Hyperlink" xfId="4551" builtinId="8" hidden="1"/>
    <cellStyle name="Hyperlink" xfId="4557" builtinId="8" hidden="1"/>
    <cellStyle name="Hyperlink" xfId="4563" builtinId="8" hidden="1"/>
    <cellStyle name="Hyperlink" xfId="4565" builtinId="8" hidden="1"/>
    <cellStyle name="Hyperlink" xfId="4573" builtinId="8" hidden="1"/>
    <cellStyle name="Hyperlink" xfId="4579" builtinId="8" hidden="1"/>
    <cellStyle name="Hyperlink" xfId="4581" builtinId="8" hidden="1"/>
    <cellStyle name="Hyperlink" xfId="4587" builtinId="8" hidden="1"/>
    <cellStyle name="Hyperlink" xfId="4589" builtinId="8" hidden="1"/>
    <cellStyle name="Hyperlink" xfId="4591" builtinId="8" hidden="1"/>
    <cellStyle name="Hyperlink" xfId="4599" builtinId="8" hidden="1"/>
    <cellStyle name="Hyperlink" xfId="4605" builtinId="8" hidden="1"/>
    <cellStyle name="Hyperlink" xfId="4611" builtinId="8" hidden="1"/>
    <cellStyle name="Hyperlink" xfId="4613" builtinId="8" hidden="1"/>
    <cellStyle name="Hyperlink" xfId="4615" builtinId="8" hidden="1"/>
    <cellStyle name="Hyperlink" xfId="3896" builtinId="8" hidden="1"/>
    <cellStyle name="Hyperlink" xfId="4633" builtinId="8" hidden="1"/>
    <cellStyle name="Hyperlink" xfId="4626" builtinId="8" hidden="1"/>
    <cellStyle name="Hyperlink" xfId="4640" builtinId="8" hidden="1"/>
    <cellStyle name="Hyperlink" xfId="4646" builtinId="8" hidden="1"/>
    <cellStyle name="Hyperlink" xfId="4650" builtinId="8" hidden="1"/>
    <cellStyle name="Hyperlink" xfId="4654" builtinId="8" hidden="1"/>
    <cellStyle name="Hyperlink" xfId="4656" builtinId="8" hidden="1"/>
    <cellStyle name="Hyperlink" xfId="4662" builtinId="8" hidden="1"/>
    <cellStyle name="Hyperlink" xfId="4666" builtinId="8" hidden="1"/>
    <cellStyle name="Hyperlink" xfId="4674" builtinId="8" hidden="1"/>
    <cellStyle name="Hyperlink" xfId="4678" builtinId="8" hidden="1"/>
    <cellStyle name="Hyperlink" xfId="4680" builtinId="8" hidden="1"/>
    <cellStyle name="Hyperlink" xfId="4688" builtinId="8" hidden="1"/>
    <cellStyle name="Hyperlink" xfId="4690" builtinId="8" hidden="1"/>
    <cellStyle name="Hyperlink" xfId="4694" builtinId="8" hidden="1"/>
    <cellStyle name="Hyperlink" xfId="4698" builtinId="8" hidden="1"/>
    <cellStyle name="Hyperlink" xfId="4704" builtinId="8" hidden="1"/>
    <cellStyle name="Hyperlink" xfId="4712" builtinId="8" hidden="1"/>
    <cellStyle name="Hyperlink" xfId="4714" builtinId="8" hidden="1"/>
    <cellStyle name="Hyperlink" xfId="4718" builtinId="8" hidden="1"/>
    <cellStyle name="Hyperlink" xfId="4722" builtinId="8" hidden="1"/>
    <cellStyle name="Hyperlink" xfId="4727" builtinId="8" hidden="1"/>
    <cellStyle name="Hyperlink" xfId="4731" builtinId="8" hidden="1"/>
    <cellStyle name="Hyperlink" xfId="4739" builtinId="8" hidden="1"/>
    <cellStyle name="Hyperlink" xfId="4743" builtinId="8" hidden="1"/>
    <cellStyle name="Hyperlink" xfId="4747" builtinId="8" hidden="1"/>
    <cellStyle name="Hyperlink" xfId="4753" builtinId="8" hidden="1"/>
    <cellStyle name="Hyperlink" xfId="4755" builtinId="8" hidden="1"/>
    <cellStyle name="Hyperlink" xfId="4761" builtinId="8" hidden="1"/>
    <cellStyle name="Hyperlink" xfId="4763" builtinId="8" hidden="1"/>
    <cellStyle name="Hyperlink" xfId="4775" builtinId="8" hidden="1"/>
    <cellStyle name="Hyperlink" xfId="4777" builtinId="8" hidden="1"/>
    <cellStyle name="Hyperlink" xfId="4779" builtinId="8" hidden="1"/>
    <cellStyle name="Hyperlink" xfId="4785" builtinId="8" hidden="1"/>
    <cellStyle name="Hyperlink" xfId="4787" builtinId="8" hidden="1"/>
    <cellStyle name="Hyperlink" xfId="4791" builtinId="8" hidden="1"/>
    <cellStyle name="Hyperlink" xfId="4799" builtinId="8" hidden="1"/>
    <cellStyle name="Hyperlink" xfId="4803" builtinId="8" hidden="1"/>
    <cellStyle name="Hyperlink" xfId="4809" builtinId="8" hidden="1"/>
    <cellStyle name="Hyperlink" xfId="4629" builtinId="8" hidden="1"/>
    <cellStyle name="Hyperlink" xfId="4801" builtinId="8" hidden="1"/>
    <cellStyle name="Hyperlink" xfId="4767" builtinId="8" hidden="1"/>
    <cellStyle name="Hyperlink" xfId="4737" builtinId="8" hidden="1"/>
    <cellStyle name="Hyperlink" xfId="4702" builtinId="8" hidden="1"/>
    <cellStyle name="Hyperlink" xfId="4670" builtinId="8" hidden="1"/>
    <cellStyle name="Hyperlink" xfId="4638" builtinId="8" hidden="1"/>
    <cellStyle name="Hyperlink" xfId="4603" builtinId="8" hidden="1"/>
    <cellStyle name="Hyperlink" xfId="4567" builtinId="8" hidden="1"/>
    <cellStyle name="Hyperlink" xfId="4539" builtinId="8" hidden="1"/>
    <cellStyle name="Hyperlink" xfId="4503" builtinId="8" hidden="1"/>
    <cellStyle name="Hyperlink" xfId="4471" builtinId="8" hidden="1"/>
    <cellStyle name="Hyperlink" xfId="3988" builtinId="8" hidden="1"/>
    <cellStyle name="Hyperlink" xfId="4409" builtinId="8" hidden="1"/>
    <cellStyle name="Hyperlink" xfId="4375" builtinId="8" hidden="1"/>
    <cellStyle name="Hyperlink" xfId="4344" builtinId="8" hidden="1"/>
    <cellStyle name="Hyperlink" xfId="4310" builtinId="8" hidden="1"/>
    <cellStyle name="Hyperlink" xfId="4276" builtinId="8" hidden="1"/>
    <cellStyle name="Hyperlink" xfId="4247" builtinId="8" hidden="1"/>
    <cellStyle name="Hyperlink" xfId="4213" builtinId="8" hidden="1"/>
    <cellStyle name="Hyperlink" xfId="4181" builtinId="8" hidden="1"/>
    <cellStyle name="Hyperlink" xfId="4149" builtinId="8" hidden="1"/>
    <cellStyle name="Hyperlink" xfId="4117" builtinId="8" hidden="1"/>
    <cellStyle name="Hyperlink" xfId="4081" builtinId="8" hidden="1"/>
    <cellStyle name="Hyperlink" xfId="4055" builtinId="8" hidden="1"/>
    <cellStyle name="Hyperlink" xfId="4019" builtinId="8" hidden="1"/>
    <cellStyle name="Hyperlink" xfId="3986" builtinId="8" hidden="1"/>
    <cellStyle name="Hyperlink" xfId="3954" builtinId="8" hidden="1"/>
    <cellStyle name="Hyperlink" xfId="3922" builtinId="8" hidden="1"/>
    <cellStyle name="Hyperlink" xfId="3887" builtinId="8" hidden="1"/>
    <cellStyle name="Hyperlink" xfId="3857" builtinId="8" hidden="1"/>
    <cellStyle name="Hyperlink" xfId="3823" builtinId="8" hidden="1"/>
    <cellStyle name="Hyperlink" xfId="3791" builtinId="8" hidden="1"/>
    <cellStyle name="Hyperlink" xfId="3759" builtinId="8" hidden="1"/>
    <cellStyle name="Hyperlink" xfId="3727" builtinId="8" hidden="1"/>
    <cellStyle name="Hyperlink" xfId="3695" builtinId="8" hidden="1"/>
    <cellStyle name="Hyperlink" xfId="3665" builtinId="8" hidden="1"/>
    <cellStyle name="Hyperlink" xfId="3631" builtinId="8" hidden="1"/>
    <cellStyle name="Hyperlink" xfId="3594" builtinId="8" hidden="1"/>
    <cellStyle name="Hyperlink" xfId="3566" builtinId="8" hidden="1"/>
    <cellStyle name="Hyperlink" xfId="5248" builtinId="8" hidden="1"/>
    <cellStyle name="Hyperlink" xfId="5001" builtinId="8" hidden="1"/>
    <cellStyle name="Hyperlink" xfId="5475" builtinId="8" hidden="1"/>
    <cellStyle name="Hyperlink" xfId="5591" builtinId="8" hidden="1"/>
    <cellStyle name="Hyperlink" xfId="5709" builtinId="8" hidden="1"/>
    <cellStyle name="Hyperlink" xfId="5814" builtinId="8" hidden="1"/>
    <cellStyle name="Hyperlink" xfId="5931" builtinId="8" hidden="1"/>
    <cellStyle name="Hyperlink" xfId="6047" builtinId="8" hidden="1"/>
    <cellStyle name="Hyperlink" xfId="6153" builtinId="8" hidden="1"/>
    <cellStyle name="Hyperlink" xfId="6269" builtinId="8" hidden="1"/>
    <cellStyle name="Hyperlink" xfId="6385" builtinId="8" hidden="1"/>
    <cellStyle name="Hyperlink" xfId="6496" builtinId="8" hidden="1"/>
    <cellStyle name="Hyperlink" xfId="6614" builtinId="8" hidden="1"/>
    <cellStyle name="Hyperlink" xfId="6349" builtinId="8" hidden="1"/>
    <cellStyle name="Hyperlink" xfId="6033" builtinId="8" hidden="1"/>
    <cellStyle name="Hyperlink" xfId="5683" builtinId="8" hidden="1"/>
    <cellStyle name="Hyperlink" xfId="5330" builtinId="8" hidden="1"/>
    <cellStyle name="Hyperlink" xfId="5011" builtinId="8" hidden="1"/>
    <cellStyle name="Hyperlink" xfId="4660" builtinId="8" hidden="1"/>
    <cellStyle name="Hyperlink" xfId="4306" builtinId="8" hidden="1"/>
    <cellStyle name="Hyperlink" xfId="3989" builtinId="8" hidden="1"/>
    <cellStyle name="Hyperlink" xfId="3637" builtinId="8" hidden="1"/>
    <cellStyle name="Hyperlink" xfId="3285" builtinId="8" hidden="1"/>
    <cellStyle name="Hyperlink" xfId="2965" builtinId="8" hidden="1"/>
    <cellStyle name="Hyperlink" xfId="2595" builtinId="8" hidden="1"/>
    <cellStyle name="Hyperlink" xfId="2240" builtinId="8" hidden="1"/>
    <cellStyle name="Hyperlink" xfId="1052" builtinId="8" hidden="1"/>
    <cellStyle name="Hyperlink" xfId="1152" builtinId="8" hidden="1"/>
    <cellStyle name="Hyperlink" xfId="1252" builtinId="8" hidden="1"/>
    <cellStyle name="Hyperlink" xfId="1345" builtinId="8" hidden="1"/>
    <cellStyle name="Hyperlink" xfId="1445" builtinId="8" hidden="1"/>
    <cellStyle name="Hyperlink" xfId="1543" builtinId="8" hidden="1"/>
    <cellStyle name="Hyperlink" xfId="1635" builtinId="8" hidden="1"/>
    <cellStyle name="Hyperlink" xfId="1739" builtinId="8" hidden="1"/>
    <cellStyle name="Hyperlink" xfId="1840" builtinId="8" hidden="1"/>
    <cellStyle name="Hyperlink" xfId="1930" builtinId="8" hidden="1"/>
    <cellStyle name="Hyperlink" xfId="1660" builtinId="8" hidden="1"/>
    <cellStyle name="Hyperlink" xfId="2134" builtinId="8" hidden="1"/>
    <cellStyle name="Hyperlink" xfId="2222" builtinId="8" hidden="1"/>
    <cellStyle name="Hyperlink" xfId="1645" builtinId="8" hidden="1"/>
    <cellStyle name="Hyperlink" xfId="451" builtinId="8" hidden="1"/>
    <cellStyle name="Hyperlink" xfId="830" builtinId="8" hidden="1"/>
    <cellStyle name="Hyperlink" xfId="832" builtinId="8" hidden="1"/>
    <cellStyle name="Hyperlink" xfId="838" builtinId="8" hidden="1"/>
    <cellStyle name="Hyperlink" xfId="842" builtinId="8" hidden="1"/>
    <cellStyle name="Hyperlink" xfId="850" builtinId="8" hidden="1"/>
    <cellStyle name="Hyperlink" xfId="852" builtinId="8" hidden="1"/>
    <cellStyle name="Hyperlink" xfId="856" builtinId="8" hidden="1"/>
    <cellStyle name="Hyperlink" xfId="860" builtinId="8" hidden="1"/>
    <cellStyle name="Hyperlink" xfId="864" builtinId="8" hidden="1"/>
    <cellStyle name="Hyperlink" xfId="866" builtinId="8" hidden="1"/>
    <cellStyle name="Hyperlink" xfId="872" builtinId="8" hidden="1"/>
    <cellStyle name="Hyperlink" xfId="874" builtinId="8" hidden="1"/>
    <cellStyle name="Hyperlink" xfId="876" builtinId="8" hidden="1"/>
    <cellStyle name="Hyperlink" xfId="884" builtinId="8" hidden="1"/>
    <cellStyle name="Hyperlink" xfId="886" builtinId="8" hidden="1"/>
    <cellStyle name="Hyperlink" xfId="890" builtinId="8" hidden="1"/>
    <cellStyle name="Hyperlink" xfId="894" builtinId="8" hidden="1"/>
    <cellStyle name="Hyperlink" xfId="898" builtinId="8" hidden="1"/>
    <cellStyle name="Hyperlink" xfId="906" builtinId="8" hidden="1"/>
    <cellStyle name="Hyperlink" xfId="908" builtinId="8" hidden="1"/>
    <cellStyle name="Hyperlink" xfId="912" builtinId="8" hidden="1"/>
    <cellStyle name="Hyperlink" xfId="918" builtinId="8" hidden="1"/>
    <cellStyle name="Hyperlink" xfId="920" builtinId="8" hidden="1"/>
    <cellStyle name="Hyperlink" xfId="924" builtinId="8" hidden="1"/>
    <cellStyle name="Hyperlink" xfId="930" builtinId="8" hidden="1"/>
    <cellStyle name="Hyperlink" xfId="934" builtinId="8" hidden="1"/>
    <cellStyle name="Hyperlink" xfId="936" builtinId="8" hidden="1"/>
    <cellStyle name="Hyperlink" xfId="942" builtinId="8" hidden="1"/>
    <cellStyle name="Hyperlink" xfId="946" builtinId="8" hidden="1"/>
    <cellStyle name="Hyperlink" xfId="948" builtinId="8" hidden="1"/>
    <cellStyle name="Hyperlink" xfId="954" builtinId="8" hidden="1"/>
    <cellStyle name="Hyperlink" xfId="956" builtinId="8" hidden="1"/>
    <cellStyle name="Hyperlink" xfId="960" builtinId="8" hidden="1"/>
    <cellStyle name="Hyperlink" xfId="878" builtinId="8" hidden="1"/>
    <cellStyle name="Hyperlink" xfId="846" builtinId="8" hidden="1"/>
    <cellStyle name="Hyperlink" xfId="750" builtinId="8" hidden="1"/>
    <cellStyle name="Hyperlink" xfId="720" builtinId="8" hidden="1"/>
    <cellStyle name="Hyperlink" xfId="688" builtinId="8" hidden="1"/>
    <cellStyle name="Hyperlink" xfId="592" builtinId="8" hidden="1"/>
    <cellStyle name="Hyperlink" xfId="560" builtinId="8" hidden="1"/>
    <cellStyle name="Hyperlink" xfId="493" builtinId="8" hidden="1"/>
    <cellStyle name="Hyperlink" xfId="221" builtinId="8" hidden="1"/>
    <cellStyle name="Hyperlink" xfId="225" builtinId="8" hidden="1"/>
    <cellStyle name="Hyperlink" xfId="227" builtinId="8" hidden="1"/>
    <cellStyle name="Hyperlink" xfId="233" builtinId="8" hidden="1"/>
    <cellStyle name="Hyperlink" xfId="235" builtinId="8" hidden="1"/>
    <cellStyle name="Hyperlink" xfId="237" builtinId="8" hidden="1"/>
    <cellStyle name="Hyperlink" xfId="243" builtinId="8" hidden="1"/>
    <cellStyle name="Hyperlink" xfId="249" builtinId="8" hidden="1"/>
    <cellStyle name="Hyperlink" xfId="253" builtinId="8" hidden="1"/>
    <cellStyle name="Hyperlink" xfId="257" builtinId="8" hidden="1"/>
    <cellStyle name="Hyperlink" xfId="259" builtinId="8" hidden="1"/>
    <cellStyle name="Hyperlink" xfId="265" builtinId="8" hidden="1"/>
    <cellStyle name="Hyperlink" xfId="267" builtinId="8" hidden="1"/>
    <cellStyle name="Hyperlink" xfId="269" builtinId="8" hidden="1"/>
    <cellStyle name="Hyperlink" xfId="277" builtinId="8" hidden="1"/>
    <cellStyle name="Hyperlink" xfId="279" builtinId="8" hidden="1"/>
    <cellStyle name="Hyperlink" xfId="283" builtinId="8" hidden="1"/>
    <cellStyle name="Hyperlink" xfId="287" builtinId="8" hidden="1"/>
    <cellStyle name="Hyperlink" xfId="291" builtinId="8" hidden="1"/>
    <cellStyle name="Hyperlink" xfId="293" builtinId="8" hidden="1"/>
    <cellStyle name="Hyperlink" xfId="299" builtinId="8" hidden="1"/>
    <cellStyle name="Hyperlink" xfId="301" builtinId="8" hidden="1"/>
    <cellStyle name="Hyperlink" xfId="309" builtinId="8" hidden="1"/>
    <cellStyle name="Hyperlink" xfId="311" builtinId="8" hidden="1"/>
    <cellStyle name="Hyperlink" xfId="315" builtinId="8" hidden="1"/>
    <cellStyle name="Hyperlink" xfId="319" builtinId="8" hidden="1"/>
    <cellStyle name="Hyperlink" xfId="323" builtinId="8" hidden="1"/>
    <cellStyle name="Hyperlink" xfId="325" builtinId="8" hidden="1"/>
    <cellStyle name="Hyperlink" xfId="331" builtinId="8" hidden="1"/>
    <cellStyle name="Hyperlink" xfId="333" builtinId="8" hidden="1"/>
    <cellStyle name="Hyperlink" xfId="337" builtinId="8" hidden="1"/>
    <cellStyle name="Hyperlink" xfId="343" builtinId="8" hidden="1"/>
    <cellStyle name="Hyperlink" xfId="345" builtinId="8" hidden="1"/>
    <cellStyle name="Hyperlink" xfId="349" builtinId="8" hidden="1"/>
    <cellStyle name="Hyperlink" xfId="353" builtinId="8" hidden="1"/>
    <cellStyle name="Hyperlink" xfId="357" builtinId="8" hidden="1"/>
    <cellStyle name="Hyperlink" xfId="359" builtinId="8" hidden="1"/>
    <cellStyle name="Hyperlink" xfId="367" builtinId="8" hidden="1"/>
    <cellStyle name="Hyperlink" xfId="369" builtinId="8" hidden="1"/>
    <cellStyle name="Hyperlink" xfId="373" builtinId="8" hidden="1"/>
    <cellStyle name="Hyperlink" xfId="375" builtinId="8" hidden="1"/>
    <cellStyle name="Hyperlink" xfId="379" builtinId="8" hidden="1"/>
    <cellStyle name="Hyperlink" xfId="383" builtinId="8" hidden="1"/>
    <cellStyle name="Hyperlink" xfId="387" builtinId="8" hidden="1"/>
    <cellStyle name="Hyperlink" xfId="389" builtinId="8" hidden="1"/>
    <cellStyle name="Hyperlink" xfId="395" builtinId="8" hidden="1"/>
    <cellStyle name="Hyperlink" xfId="399" builtinId="8" hidden="1"/>
    <cellStyle name="Hyperlink" xfId="401" builtinId="8" hidden="1"/>
    <cellStyle name="Hyperlink" xfId="407" builtinId="8" hidden="1"/>
    <cellStyle name="Hyperlink" xfId="409" builtinId="8" hidden="1"/>
    <cellStyle name="Hyperlink" xfId="413" builtinId="8" hidden="1"/>
    <cellStyle name="Hyperlink" xfId="417" builtinId="8" hidden="1"/>
    <cellStyle name="Hyperlink" xfId="423" builtinId="8" hidden="1"/>
    <cellStyle name="Hyperlink" xfId="429" builtinId="8" hidden="1"/>
    <cellStyle name="Hyperlink" xfId="431" builtinId="8" hidden="1"/>
    <cellStyle name="Hyperlink" xfId="433" builtinId="8" hidden="1"/>
    <cellStyle name="Hyperlink" xfId="439" builtinId="8" hidden="1"/>
    <cellStyle name="Hyperlink" xfId="441" builtinId="8" hidden="1"/>
    <cellStyle name="Hyperlink" xfId="445" builtinId="8" hidden="1"/>
    <cellStyle name="Hyperlink" xfId="397" builtinId="8" hidden="1"/>
    <cellStyle name="Hyperlink" xfId="271" builtinId="8" hidden="1"/>
    <cellStyle name="Hyperlink" xfId="109" builtinId="8" hidden="1"/>
    <cellStyle name="Hyperlink" xfId="115" builtinId="8" hidden="1"/>
    <cellStyle name="Hyperlink" xfId="117" builtinId="8" hidden="1"/>
    <cellStyle name="Hyperlink" xfId="119" builtinId="8" hidden="1"/>
    <cellStyle name="Hyperlink" xfId="125" builtinId="8" hidden="1"/>
    <cellStyle name="Hyperlink" xfId="127" builtinId="8" hidden="1"/>
    <cellStyle name="Hyperlink" xfId="135" builtinId="8" hidden="1"/>
    <cellStyle name="Hyperlink" xfId="139" builtinId="8" hidden="1"/>
    <cellStyle name="Hyperlink" xfId="141" builtinId="8" hidden="1"/>
    <cellStyle name="Hyperlink" xfId="147" builtinId="8" hidden="1"/>
    <cellStyle name="Hyperlink" xfId="149" builtinId="8" hidden="1"/>
    <cellStyle name="Hyperlink" xfId="151" builtinId="8" hidden="1"/>
    <cellStyle name="Hyperlink" xfId="157" builtinId="8" hidden="1"/>
    <cellStyle name="Hyperlink" xfId="159" builtinId="8" hidden="1"/>
    <cellStyle name="Hyperlink" xfId="163" builtinId="8" hidden="1"/>
    <cellStyle name="Hyperlink" xfId="167" builtinId="8" hidden="1"/>
    <cellStyle name="Hyperlink" xfId="171" builtinId="8" hidden="1"/>
    <cellStyle name="Hyperlink" xfId="173" builtinId="8" hidden="1"/>
    <cellStyle name="Hyperlink" xfId="179" builtinId="8" hidden="1"/>
    <cellStyle name="Hyperlink" xfId="181" builtinId="8" hidden="1"/>
    <cellStyle name="Hyperlink" xfId="183" builtinId="8" hidden="1"/>
    <cellStyle name="Hyperlink" xfId="193" builtinId="8" hidden="1"/>
    <cellStyle name="Hyperlink" xfId="197" builtinId="8" hidden="1"/>
    <cellStyle name="Hyperlink" xfId="201" builtinId="8" hidden="1"/>
    <cellStyle name="Hyperlink" xfId="205" builtinId="8" hidden="1"/>
    <cellStyle name="Hyperlink" xfId="209" builtinId="8" hidden="1"/>
    <cellStyle name="Hyperlink" xfId="215" builtinId="8" hidden="1"/>
    <cellStyle name="Hyperlink" xfId="217" builtinId="8" hidden="1"/>
    <cellStyle name="Hyperlink" xfId="219" builtinId="8" hidden="1"/>
    <cellStyle name="Hyperlink" xfId="56" builtinId="8" hidden="1"/>
    <cellStyle name="Hyperlink" xfId="58" builtinId="8" hidden="1"/>
    <cellStyle name="Hyperlink" xfId="62" builtinId="8" hidden="1"/>
    <cellStyle name="Hyperlink" xfId="66" builtinId="8" hidden="1"/>
    <cellStyle name="Hyperlink" xfId="70" builtinId="8" hidden="1"/>
    <cellStyle name="Hyperlink" xfId="72" builtinId="8" hidden="1"/>
    <cellStyle name="Hyperlink" xfId="78" builtinId="8" hidden="1"/>
    <cellStyle name="Hyperlink" xfId="82" builtinId="8" hidden="1"/>
    <cellStyle name="Hyperlink" xfId="88" builtinId="8" hidden="1"/>
    <cellStyle name="Hyperlink" xfId="90" builtinId="8" hidden="1"/>
    <cellStyle name="Hyperlink" xfId="94" builtinId="8" hidden="1"/>
    <cellStyle name="Hyperlink" xfId="98" builtinId="8" hidden="1"/>
    <cellStyle name="Hyperlink" xfId="103" builtinId="8" hidden="1"/>
    <cellStyle name="Hyperlink" xfId="105" builtinId="8" hidden="1"/>
    <cellStyle name="Hyperlink" xfId="30" builtinId="8" hidden="1"/>
    <cellStyle name="Hyperlink" xfId="32" builtinId="8" hidden="1"/>
    <cellStyle name="Hyperlink" xfId="34" builtinId="8" hidden="1"/>
    <cellStyle name="Hyperlink" xfId="40" builtinId="8" hidden="1"/>
    <cellStyle name="Hyperlink" xfId="42" builtinId="8" hidden="1"/>
    <cellStyle name="Hyperlink" xfId="46" builtinId="8" hidden="1"/>
    <cellStyle name="Hyperlink" xfId="50" builtinId="8" hidden="1"/>
    <cellStyle name="Hyperlink" xfId="14" builtinId="8" hidden="1"/>
    <cellStyle name="Hyperlink" xfId="22" builtinId="8" hidden="1"/>
    <cellStyle name="Hyperlink" xfId="24" builtinId="8" hidden="1"/>
    <cellStyle name="Hyperlink" xfId="26" builtinId="8" hidden="1"/>
    <cellStyle name="Hyperlink" xfId="12" builtinId="8" hidden="1"/>
    <cellStyle name="Hyperlink" xfId="4" builtinId="8" hidden="1"/>
    <cellStyle name="Hyperlink" xfId="2" builtinId="8" hidden="1"/>
    <cellStyle name="Hyperlink" xfId="8" builtinId="8" hidden="1"/>
    <cellStyle name="Hyperlink" xfId="20" builtinId="8" hidden="1"/>
    <cellStyle name="Hyperlink" xfId="52" builtinId="8" hidden="1"/>
    <cellStyle name="Hyperlink" xfId="36" builtinId="8" hidden="1"/>
    <cellStyle name="Hyperlink" xfId="28" builtinId="8" hidden="1"/>
    <cellStyle name="Hyperlink" xfId="101" builtinId="8" hidden="1"/>
    <cellStyle name="Hyperlink" xfId="84" builtinId="8" hidden="1"/>
    <cellStyle name="Hyperlink" xfId="76" builtinId="8" hidden="1"/>
    <cellStyle name="Hyperlink" xfId="68" builtinId="8" hidden="1"/>
    <cellStyle name="Hyperlink" xfId="213" builtinId="8" hidden="1"/>
    <cellStyle name="Hyperlink" xfId="203" builtinId="8" hidden="1"/>
    <cellStyle name="Hyperlink" xfId="185" builtinId="8" hidden="1"/>
    <cellStyle name="Hyperlink" xfId="177" builtinId="8" hidden="1"/>
    <cellStyle name="Hyperlink" xfId="169" builtinId="8" hidden="1"/>
    <cellStyle name="Hyperlink" xfId="153" builtinId="8" hidden="1"/>
    <cellStyle name="Hyperlink" xfId="145" builtinId="8" hidden="1"/>
    <cellStyle name="Hyperlink" xfId="137" builtinId="8" hidden="1"/>
    <cellStyle name="Hyperlink" xfId="121" builtinId="8" hidden="1"/>
    <cellStyle name="Hyperlink" xfId="113" builtinId="8" hidden="1"/>
    <cellStyle name="Hyperlink" xfId="335" builtinId="8" hidden="1"/>
    <cellStyle name="Hyperlink" xfId="435" builtinId="8" hidden="1"/>
    <cellStyle name="Hyperlink" xfId="427" builtinId="8" hidden="1"/>
    <cellStyle name="Hyperlink" xfId="419" builtinId="8" hidden="1"/>
    <cellStyle name="Hyperlink" xfId="403" builtinId="8" hidden="1"/>
    <cellStyle name="Hyperlink" xfId="385" builtinId="8" hidden="1"/>
    <cellStyle name="Hyperlink" xfId="371" builtinId="8" hidden="1"/>
    <cellStyle name="Hyperlink" xfId="363" builtinId="8" hidden="1"/>
    <cellStyle name="Hyperlink" xfId="355" builtinId="8" hidden="1"/>
    <cellStyle name="Hyperlink" xfId="339" builtinId="8" hidden="1"/>
    <cellStyle name="Hyperlink" xfId="329" builtinId="8" hidden="1"/>
    <cellStyle name="Hyperlink" xfId="321" builtinId="8" hidden="1"/>
    <cellStyle name="Hyperlink" xfId="305" builtinId="8" hidden="1"/>
    <cellStyle name="Hyperlink" xfId="297" builtinId="8" hidden="1"/>
    <cellStyle name="Hyperlink" xfId="289" builtinId="8" hidden="1"/>
    <cellStyle name="Hyperlink" xfId="273" builtinId="8" hidden="1"/>
    <cellStyle name="Hyperlink" xfId="263" builtinId="8" hidden="1"/>
    <cellStyle name="Hyperlink" xfId="255" builtinId="8" hidden="1"/>
    <cellStyle name="Hyperlink" xfId="239" builtinId="8" hidden="1"/>
    <cellStyle name="Hyperlink" xfId="231" builtinId="8" hidden="1"/>
    <cellStyle name="Hyperlink" xfId="656" builtinId="8" hidden="1"/>
    <cellStyle name="Hyperlink" xfId="782" builtinId="8" hidden="1"/>
    <cellStyle name="Hyperlink" xfId="910" builtinId="8" hidden="1"/>
    <cellStyle name="Hyperlink" xfId="950" builtinId="8" hidden="1"/>
    <cellStyle name="Hyperlink" xfId="940" builtinId="8" hidden="1"/>
    <cellStyle name="Hyperlink" xfId="932" builtinId="8" hidden="1"/>
    <cellStyle name="Hyperlink" xfId="914" builtinId="8" hidden="1"/>
    <cellStyle name="Hyperlink" xfId="904" builtinId="8" hidden="1"/>
    <cellStyle name="Hyperlink" xfId="896" builtinId="8" hidden="1"/>
    <cellStyle name="Hyperlink" xfId="880" builtinId="8" hidden="1"/>
    <cellStyle name="Hyperlink" xfId="870" builtinId="8" hidden="1"/>
    <cellStyle name="Hyperlink" xfId="862" builtinId="8" hidden="1"/>
    <cellStyle name="Hyperlink" xfId="844" builtinId="8" hidden="1"/>
    <cellStyle name="Hyperlink" xfId="836" builtinId="8" hidden="1"/>
    <cellStyle name="Hyperlink" xfId="828" builtinId="8" hidden="1"/>
    <cellStyle name="Hyperlink" xfId="802" builtinId="8" hidden="1"/>
    <cellStyle name="Hyperlink" xfId="794" builtinId="8" hidden="1"/>
    <cellStyle name="Hyperlink" xfId="776" builtinId="8" hidden="1"/>
    <cellStyle name="Hyperlink" xfId="768" builtinId="8" hidden="1"/>
    <cellStyle name="Hyperlink" xfId="760" builtinId="8" hidden="1"/>
    <cellStyle name="Hyperlink" xfId="742" builtinId="8" hidden="1"/>
    <cellStyle name="Hyperlink" xfId="736" builtinId="8" hidden="1"/>
    <cellStyle name="Hyperlink" xfId="728" builtinId="8" hidden="1"/>
    <cellStyle name="Hyperlink" xfId="710" builtinId="8" hidden="1"/>
    <cellStyle name="Hyperlink" xfId="702" builtinId="8" hidden="1"/>
    <cellStyle name="Hyperlink" xfId="694" builtinId="8" hidden="1"/>
    <cellStyle name="Hyperlink" xfId="676" builtinId="8" hidden="1"/>
    <cellStyle name="Hyperlink" xfId="668" builtinId="8" hidden="1"/>
    <cellStyle name="Hyperlink" xfId="660" builtinId="8" hidden="1"/>
    <cellStyle name="Hyperlink" xfId="642" builtinId="8" hidden="1"/>
    <cellStyle name="Hyperlink" xfId="626" builtinId="8" hidden="1"/>
    <cellStyle name="Hyperlink" xfId="608" builtinId="8" hidden="1"/>
    <cellStyle name="Hyperlink" xfId="600" builtinId="8" hidden="1"/>
    <cellStyle name="Hyperlink" xfId="590" builtinId="8" hidden="1"/>
    <cellStyle name="Hyperlink" xfId="574" builtinId="8" hidden="1"/>
    <cellStyle name="Hyperlink" xfId="566" builtinId="8" hidden="1"/>
    <cellStyle name="Hyperlink" xfId="553" builtinId="8" hidden="1"/>
    <cellStyle name="Hyperlink" xfId="537" builtinId="8" hidden="1"/>
    <cellStyle name="Hyperlink" xfId="529" builtinId="8" hidden="1"/>
    <cellStyle name="Hyperlink" xfId="519" builtinId="8" hidden="1"/>
    <cellStyle name="Hyperlink" xfId="503" builtinId="8" hidden="1"/>
    <cellStyle name="Hyperlink" xfId="495" builtinId="8" hidden="1"/>
    <cellStyle name="Hyperlink" xfId="634" builtinId="8" hidden="1"/>
    <cellStyle name="Hyperlink" xfId="810" builtinId="8" hidden="1"/>
    <cellStyle name="Hyperlink" xfId="223" builtinId="8" hidden="1"/>
    <cellStyle name="Hyperlink" xfId="393" builtinId="8" hidden="1"/>
    <cellStyle name="Hyperlink" xfId="207" builtinId="8" hidden="1"/>
    <cellStyle name="Hyperlink" xfId="16" builtinId="8" hidden="1"/>
    <cellStyle name="Hyperlink" xfId="80" builtinId="8" hidden="1"/>
    <cellStyle name="Hyperlink" xfId="191" builtinId="8" hidden="1"/>
    <cellStyle name="Hyperlink" xfId="131" builtinId="8" hidden="1"/>
    <cellStyle name="Hyperlink" xfId="421" builtinId="8" hidden="1"/>
    <cellStyle name="Hyperlink" xfId="365" builtinId="8" hidden="1"/>
    <cellStyle name="Hyperlink" xfId="303" builtinId="8" hidden="1"/>
    <cellStyle name="Hyperlink" xfId="245" builtinId="8" hidden="1"/>
    <cellStyle name="Hyperlink" xfId="944" builtinId="8" hidden="1"/>
    <cellStyle name="Hyperlink" xfId="900" builtinId="8" hidden="1"/>
    <cellStyle name="Hyperlink" xfId="840" builtinId="8" hidden="1"/>
    <cellStyle name="Hyperlink" xfId="1375" builtinId="8" hidden="1"/>
    <cellStyle name="Hyperlink" xfId="1359" builtinId="8" hidden="1"/>
    <cellStyle name="Hyperlink" xfId="1343" builtinId="8" hidden="1"/>
    <cellStyle name="Hyperlink" xfId="1295" builtinId="8" hidden="1"/>
    <cellStyle name="Hyperlink" xfId="1278" builtinId="8" hidden="1"/>
    <cellStyle name="Hyperlink" xfId="1246" builtinId="8" hidden="1"/>
    <cellStyle name="Hyperlink" xfId="1214" builtinId="8" hidden="1"/>
    <cellStyle name="Hyperlink" xfId="1182" builtinId="8" hidden="1"/>
    <cellStyle name="Hyperlink" xfId="1166" builtinId="8" hidden="1"/>
    <cellStyle name="Hyperlink" xfId="1118" builtinId="8" hidden="1"/>
    <cellStyle name="Hyperlink" xfId="1104" builtinId="8" hidden="1"/>
    <cellStyle name="Hyperlink" xfId="1088" builtinId="8" hidden="1"/>
    <cellStyle name="Hyperlink" xfId="1040" builtinId="8" hidden="1"/>
    <cellStyle name="Hyperlink" xfId="1024" builtinId="8" hidden="1"/>
    <cellStyle name="Hyperlink" xfId="992" builtinId="8" hidden="1"/>
    <cellStyle name="Hyperlink" xfId="449" builtinId="8" hidden="1"/>
    <cellStyle name="Hyperlink" xfId="453" builtinId="8" hidden="1"/>
    <cellStyle name="Hyperlink" xfId="455" builtinId="8" hidden="1"/>
    <cellStyle name="Hyperlink" xfId="463" builtinId="8" hidden="1"/>
    <cellStyle name="Hyperlink" xfId="465" builtinId="8" hidden="1"/>
    <cellStyle name="Hyperlink" xfId="467" builtinId="8" hidden="1"/>
    <cellStyle name="Hyperlink" xfId="473" builtinId="8" hidden="1"/>
    <cellStyle name="Hyperlink" xfId="479" builtinId="8" hidden="1"/>
    <cellStyle name="Hyperlink" xfId="483" builtinId="8" hidden="1"/>
    <cellStyle name="Hyperlink" xfId="487" builtinId="8" hidden="1"/>
    <cellStyle name="Hyperlink" xfId="489" builtinId="8" hidden="1"/>
    <cellStyle name="Hyperlink" xfId="497" builtinId="8" hidden="1"/>
    <cellStyle name="Hyperlink" xfId="499" builtinId="8" hidden="1"/>
    <cellStyle name="Hyperlink" xfId="501" builtinId="8" hidden="1"/>
    <cellStyle name="Hyperlink" xfId="507" builtinId="8" hidden="1"/>
    <cellStyle name="Hyperlink" xfId="509" builtinId="8" hidden="1"/>
    <cellStyle name="Hyperlink" xfId="513" builtinId="8" hidden="1"/>
    <cellStyle name="Hyperlink" xfId="517" builtinId="8" hidden="1"/>
    <cellStyle name="Hyperlink" xfId="521" builtinId="8" hidden="1"/>
    <cellStyle name="Hyperlink" xfId="523" builtinId="8" hidden="1"/>
    <cellStyle name="Hyperlink" xfId="531" builtinId="8" hidden="1"/>
    <cellStyle name="Hyperlink" xfId="533" builtinId="8" hidden="1"/>
    <cellStyle name="Hyperlink" xfId="535" builtinId="8" hidden="1"/>
    <cellStyle name="Hyperlink" xfId="541" builtinId="8" hidden="1"/>
    <cellStyle name="Hyperlink" xfId="543" builtinId="8" hidden="1"/>
    <cellStyle name="Hyperlink" xfId="547" builtinId="8" hidden="1"/>
    <cellStyle name="Hyperlink" xfId="551" builtinId="8" hidden="1"/>
    <cellStyle name="Hyperlink" xfId="556" builtinId="8" hidden="1"/>
    <cellStyle name="Hyperlink" xfId="562" builtinId="8" hidden="1"/>
    <cellStyle name="Hyperlink" xfId="568" builtinId="8" hidden="1"/>
    <cellStyle name="Hyperlink" xfId="570" builtinId="8" hidden="1"/>
    <cellStyle name="Hyperlink" xfId="572" builtinId="8" hidden="1"/>
    <cellStyle name="Hyperlink" xfId="578" builtinId="8" hidden="1"/>
    <cellStyle name="Hyperlink" xfId="580" builtinId="8" hidden="1"/>
    <cellStyle name="Hyperlink" xfId="584" builtinId="8" hidden="1"/>
    <cellStyle name="Hyperlink" xfId="588" builtinId="8" hidden="1"/>
    <cellStyle name="Hyperlink" xfId="594" builtinId="8" hidden="1"/>
    <cellStyle name="Hyperlink" xfId="596" builtinId="8" hidden="1"/>
    <cellStyle name="Hyperlink" xfId="604" builtinId="8" hidden="1"/>
    <cellStyle name="Hyperlink" xfId="606" builtinId="8" hidden="1"/>
    <cellStyle name="Hyperlink" xfId="612" builtinId="8" hidden="1"/>
    <cellStyle name="Hyperlink" xfId="614" builtinId="8" hidden="1"/>
    <cellStyle name="Hyperlink" xfId="618" builtinId="8" hidden="1"/>
    <cellStyle name="Hyperlink" xfId="622" builtinId="8" hidden="1"/>
    <cellStyle name="Hyperlink" xfId="628" builtinId="8" hidden="1"/>
    <cellStyle name="Hyperlink" xfId="630" builtinId="8" hidden="1"/>
    <cellStyle name="Hyperlink" xfId="636" builtinId="8" hidden="1"/>
    <cellStyle name="Hyperlink" xfId="638" builtinId="8" hidden="1"/>
    <cellStyle name="Hyperlink" xfId="640" builtinId="8" hidden="1"/>
    <cellStyle name="Hyperlink" xfId="646" builtinId="8" hidden="1"/>
    <cellStyle name="Hyperlink" xfId="648" builtinId="8" hidden="1"/>
    <cellStyle name="Hyperlink" xfId="652" builtinId="8" hidden="1"/>
    <cellStyle name="Hyperlink" xfId="658" builtinId="8" hidden="1"/>
    <cellStyle name="Hyperlink" xfId="662" builtinId="8" hidden="1"/>
    <cellStyle name="Hyperlink" xfId="664" builtinId="8" hidden="1"/>
    <cellStyle name="Hyperlink" xfId="670" builtinId="8" hidden="1"/>
    <cellStyle name="Hyperlink" xfId="672" builtinId="8" hidden="1"/>
    <cellStyle name="Hyperlink" xfId="674" builtinId="8" hidden="1"/>
    <cellStyle name="Hyperlink" xfId="680" builtinId="8" hidden="1"/>
    <cellStyle name="Hyperlink" xfId="682" builtinId="8" hidden="1"/>
    <cellStyle name="Hyperlink" xfId="686" builtinId="8" hidden="1"/>
    <cellStyle name="Hyperlink" xfId="692" builtinId="8" hidden="1"/>
    <cellStyle name="Hyperlink" xfId="696" builtinId="8" hidden="1"/>
    <cellStyle name="Hyperlink" xfId="698" builtinId="8" hidden="1"/>
    <cellStyle name="Hyperlink" xfId="704" builtinId="8" hidden="1"/>
    <cellStyle name="Hyperlink" xfId="706" builtinId="8" hidden="1"/>
    <cellStyle name="Hyperlink" xfId="708" builtinId="8" hidden="1"/>
    <cellStyle name="Hyperlink" xfId="714" builtinId="8" hidden="1"/>
    <cellStyle name="Hyperlink" xfId="716" builtinId="8" hidden="1"/>
    <cellStyle name="Hyperlink" xfId="726" builtinId="8" hidden="1"/>
    <cellStyle name="Hyperlink" xfId="730" builtinId="8" hidden="1"/>
    <cellStyle name="Hyperlink" xfId="732" builtinId="8" hidden="1"/>
    <cellStyle name="Hyperlink" xfId="738" builtinId="8" hidden="1"/>
    <cellStyle name="Hyperlink" xfId="740" builtinId="8" hidden="1"/>
    <cellStyle name="Hyperlink" xfId="558" builtinId="8" hidden="1"/>
    <cellStyle name="Hyperlink" xfId="746" builtinId="8" hidden="1"/>
    <cellStyle name="Hyperlink" xfId="748" builtinId="8" hidden="1"/>
    <cellStyle name="Hyperlink" xfId="754" builtinId="8" hidden="1"/>
    <cellStyle name="Hyperlink" xfId="758" builtinId="8" hidden="1"/>
    <cellStyle name="Hyperlink" xfId="762" builtinId="8" hidden="1"/>
    <cellStyle name="Hyperlink" xfId="764" builtinId="8" hidden="1"/>
    <cellStyle name="Hyperlink" xfId="770" builtinId="8" hidden="1"/>
    <cellStyle name="Hyperlink" xfId="772" builtinId="8" hidden="1"/>
    <cellStyle name="Hyperlink" xfId="774" builtinId="8" hidden="1"/>
    <cellStyle name="Hyperlink" xfId="780" builtinId="8" hidden="1"/>
    <cellStyle name="Hyperlink" xfId="784" builtinId="8" hidden="1"/>
    <cellStyle name="Hyperlink" xfId="788" builtinId="8" hidden="1"/>
    <cellStyle name="Hyperlink" xfId="792" builtinId="8" hidden="1"/>
    <cellStyle name="Hyperlink" xfId="796" builtinId="8" hidden="1"/>
    <cellStyle name="Hyperlink" xfId="798" builtinId="8" hidden="1"/>
    <cellStyle name="Hyperlink" xfId="804" builtinId="8" hidden="1"/>
    <cellStyle name="Hyperlink" xfId="806" builtinId="8" hidden="1"/>
    <cellStyle name="Hyperlink" xfId="808" builtinId="8" hidden="1"/>
    <cellStyle name="Hyperlink" xfId="816" builtinId="8" hidden="1"/>
    <cellStyle name="Hyperlink" xfId="818" builtinId="8" hidden="1"/>
    <cellStyle name="Hyperlink" xfId="822" builtinId="8" hidden="1"/>
    <cellStyle name="Hyperlink" xfId="826" builtinId="8" hidden="1"/>
    <cellStyle name="Hyperlink" xfId="722" builtinId="8" hidden="1"/>
    <cellStyle name="Hyperlink" xfId="602" builtinId="8" hidden="1"/>
    <cellStyle name="Hyperlink" xfId="475" builtinId="8" hidden="1"/>
    <cellStyle name="Hyperlink" xfId="2138" builtinId="8" hidden="1"/>
    <cellStyle name="Hyperlink" xfId="2144" builtinId="8" hidden="1"/>
    <cellStyle name="Hyperlink" xfId="2148" builtinId="8" hidden="1"/>
    <cellStyle name="Hyperlink" xfId="2150" builtinId="8" hidden="1"/>
    <cellStyle name="Hyperlink" xfId="2156" builtinId="8" hidden="1"/>
    <cellStyle name="Hyperlink" xfId="2158" builtinId="8" hidden="1"/>
    <cellStyle name="Hyperlink" xfId="2164" builtinId="8" hidden="1"/>
    <cellStyle name="Hyperlink" xfId="2168" builtinId="8" hidden="1"/>
    <cellStyle name="Hyperlink" xfId="2172" builtinId="8" hidden="1"/>
    <cellStyle name="Hyperlink" xfId="2174" builtinId="8" hidden="1"/>
    <cellStyle name="Hyperlink" xfId="2182" builtinId="8" hidden="1"/>
    <cellStyle name="Hyperlink" xfId="2184" builtinId="8" hidden="1"/>
    <cellStyle name="Hyperlink" xfId="2186" builtinId="8" hidden="1"/>
    <cellStyle name="Hyperlink" xfId="2192" builtinId="8" hidden="1"/>
    <cellStyle name="Hyperlink" xfId="2196" builtinId="8" hidden="1"/>
    <cellStyle name="Hyperlink" xfId="2200" builtinId="8" hidden="1"/>
    <cellStyle name="Hyperlink" xfId="2204" builtinId="8" hidden="1"/>
    <cellStyle name="Hyperlink" xfId="2208" builtinId="8" hidden="1"/>
    <cellStyle name="Hyperlink" xfId="2212" builtinId="8" hidden="1"/>
    <cellStyle name="Hyperlink" xfId="2216" builtinId="8" hidden="1"/>
    <cellStyle name="Hyperlink" xfId="2218" builtinId="8" hidden="1"/>
    <cellStyle name="Hyperlink" xfId="2220" builtinId="8" hidden="1"/>
    <cellStyle name="Hyperlink" xfId="2228" builtinId="8" hidden="1"/>
    <cellStyle name="Hyperlink" xfId="2230" builtinId="8" hidden="1"/>
    <cellStyle name="Hyperlink" xfId="2234" builtinId="8" hidden="1"/>
    <cellStyle name="Hyperlink" xfId="2238" builtinId="8" hidden="1"/>
    <cellStyle name="Hyperlink" xfId="2210" builtinId="8" hidden="1"/>
    <cellStyle name="Hyperlink" xfId="2194" builtinId="8" hidden="1"/>
    <cellStyle name="Hyperlink" xfId="2146" builtinId="8" hidden="1"/>
    <cellStyle name="Hyperlink" xfId="2130" builtinId="8" hidden="1"/>
    <cellStyle name="Hyperlink" xfId="2113" builtinId="8" hidden="1"/>
    <cellStyle name="Hyperlink" xfId="2065" builtinId="8" hidden="1"/>
    <cellStyle name="Hyperlink" xfId="2049" builtinId="8" hidden="1"/>
    <cellStyle name="Hyperlink" xfId="2016" builtinId="8" hidden="1"/>
    <cellStyle name="Hyperlink" xfId="1984" builtinId="8" hidden="1"/>
    <cellStyle name="Hyperlink" xfId="1952" builtinId="8" hidden="1"/>
    <cellStyle name="Hyperlink" xfId="1936" builtinId="8" hidden="1"/>
    <cellStyle name="Hyperlink" xfId="1888" builtinId="8" hidden="1"/>
    <cellStyle name="Hyperlink" xfId="1872" builtinId="8" hidden="1"/>
    <cellStyle name="Hyperlink" xfId="1856" builtinId="8" hidden="1"/>
    <cellStyle name="Hyperlink" xfId="1810" builtinId="8" hidden="1"/>
    <cellStyle name="Hyperlink" xfId="1794" builtinId="8" hidden="1"/>
    <cellStyle name="Hyperlink" xfId="1762" builtinId="8" hidden="1"/>
    <cellStyle name="Hyperlink" xfId="1729" builtinId="8" hidden="1"/>
    <cellStyle name="Hyperlink" xfId="1697" builtinId="8" hidden="1"/>
    <cellStyle name="Hyperlink" xfId="1629" builtinId="8" hidden="1"/>
    <cellStyle name="Hyperlink" xfId="1613" builtinId="8" hidden="1"/>
    <cellStyle name="Hyperlink" xfId="1597" builtinId="8" hidden="1"/>
    <cellStyle name="Hyperlink" xfId="1549" builtinId="8" hidden="1"/>
    <cellStyle name="Hyperlink" xfId="1533" builtinId="8" hidden="1"/>
    <cellStyle name="Hyperlink" xfId="1501" builtinId="8" hidden="1"/>
    <cellStyle name="Hyperlink" xfId="1471" builtinId="8" hidden="1"/>
    <cellStyle name="Hyperlink" xfId="1439" builtinId="8" hidden="1"/>
    <cellStyle name="Hyperlink" xfId="1423" builtinId="8" hidden="1"/>
    <cellStyle name="Hyperlink" xfId="1681" builtinId="8" hidden="1"/>
    <cellStyle name="Hyperlink" xfId="2026" builtinId="8" hidden="1"/>
    <cellStyle name="Hyperlink" xfId="2035" builtinId="8" hidden="1"/>
    <cellStyle name="Hyperlink" xfId="2037" builtinId="8" hidden="1"/>
    <cellStyle name="Hyperlink" xfId="2039" builtinId="8" hidden="1"/>
    <cellStyle name="Hyperlink" xfId="2045" builtinId="8" hidden="1"/>
    <cellStyle name="Hyperlink" xfId="2047" builtinId="8" hidden="1"/>
    <cellStyle name="Hyperlink" xfId="2053" builtinId="8" hidden="1"/>
    <cellStyle name="Hyperlink" xfId="2057" builtinId="8" hidden="1"/>
    <cellStyle name="Hyperlink" xfId="2061" builtinId="8" hidden="1"/>
    <cellStyle name="Hyperlink" xfId="2063" builtinId="8" hidden="1"/>
    <cellStyle name="Hyperlink" xfId="2071" builtinId="8" hidden="1"/>
    <cellStyle name="Hyperlink" xfId="2073" builtinId="8" hidden="1"/>
    <cellStyle name="Hyperlink" xfId="2075" builtinId="8" hidden="1"/>
    <cellStyle name="Hyperlink" xfId="2083" builtinId="8" hidden="1"/>
    <cellStyle name="Hyperlink" xfId="2085" builtinId="8" hidden="1"/>
    <cellStyle name="Hyperlink" xfId="2089" builtinId="8" hidden="1"/>
    <cellStyle name="Hyperlink" xfId="2093" builtinId="8" hidden="1"/>
    <cellStyle name="Hyperlink" xfId="2099" builtinId="8" hidden="1"/>
    <cellStyle name="Hyperlink" xfId="2101" builtinId="8" hidden="1"/>
    <cellStyle name="Hyperlink" xfId="2107" builtinId="8" hidden="1"/>
    <cellStyle name="Hyperlink" xfId="2109" builtinId="8" hidden="1"/>
    <cellStyle name="Hyperlink" xfId="2111" builtinId="8" hidden="1"/>
    <cellStyle name="Hyperlink" xfId="2119" builtinId="8" hidden="1"/>
    <cellStyle name="Hyperlink" xfId="2121" builtinId="8" hidden="1"/>
    <cellStyle name="Hyperlink" xfId="2125" builtinId="8" hidden="1"/>
    <cellStyle name="Hyperlink" xfId="2132" builtinId="8" hidden="1"/>
    <cellStyle name="Hyperlink" xfId="2136" builtinId="8" hidden="1"/>
    <cellStyle name="Hyperlink" xfId="1974" builtinId="8" hidden="1"/>
    <cellStyle name="Hyperlink" xfId="1978" builtinId="8" hidden="1"/>
    <cellStyle name="Hyperlink" xfId="1982" builtinId="8" hidden="1"/>
    <cellStyle name="Hyperlink" xfId="1988" builtinId="8" hidden="1"/>
    <cellStyle name="Hyperlink" xfId="1990" builtinId="8" hidden="1"/>
    <cellStyle name="Hyperlink" xfId="1996" builtinId="8" hidden="1"/>
    <cellStyle name="Hyperlink" xfId="1998" builtinId="8" hidden="1"/>
    <cellStyle name="Hyperlink" xfId="2002" builtinId="8" hidden="1"/>
    <cellStyle name="Hyperlink" xfId="2008" builtinId="8" hidden="1"/>
    <cellStyle name="Hyperlink" xfId="2010" builtinId="8" hidden="1"/>
    <cellStyle name="Hyperlink" xfId="2014" builtinId="8" hidden="1"/>
    <cellStyle name="Hyperlink" xfId="2020" builtinId="8" hidden="1"/>
    <cellStyle name="Hyperlink" xfId="2024" builtinId="8" hidden="1"/>
    <cellStyle name="Hyperlink" xfId="1946" builtinId="8" hidden="1"/>
    <cellStyle name="Hyperlink" xfId="1950" builtinId="8" hidden="1"/>
    <cellStyle name="Hyperlink" xfId="1954" builtinId="8" hidden="1"/>
    <cellStyle name="Hyperlink" xfId="1960" builtinId="8" hidden="1"/>
    <cellStyle name="Hyperlink" xfId="1962" builtinId="8" hidden="1"/>
    <cellStyle name="Hyperlink" xfId="1964" builtinId="8" hidden="1"/>
    <cellStyle name="Hyperlink" xfId="1972" builtinId="8" hidden="1"/>
    <cellStyle name="Hyperlink" xfId="1934" builtinId="8" hidden="1"/>
    <cellStyle name="Hyperlink" xfId="1938" builtinId="8" hidden="1"/>
    <cellStyle name="Hyperlink" xfId="1942" builtinId="8" hidden="1"/>
    <cellStyle name="Hyperlink" xfId="1926" builtinId="8" hidden="1"/>
    <cellStyle name="Hyperlink" xfId="1928" builtinId="8" hidden="1"/>
    <cellStyle name="Hyperlink" xfId="1924" builtinId="8" hidden="1"/>
    <cellStyle name="Input $0.00" xfId="2775" xr:uid="{00000000-0005-0000-0000-0000E5190000}"/>
    <cellStyle name="Input 0%" xfId="2776" xr:uid="{00000000-0005-0000-0000-0000E6190000}"/>
    <cellStyle name="Input 0,000" xfId="2777" xr:uid="{00000000-0005-0000-0000-0000E7190000}"/>
    <cellStyle name="NoEdit" xfId="6493" xr:uid="{00000000-0005-0000-0000-0000E8190000}"/>
    <cellStyle name="Normal" xfId="0" builtinId="0"/>
    <cellStyle name="Normal 10" xfId="6492" xr:uid="{00000000-0005-0000-0000-0000EA190000}"/>
    <cellStyle name="Normal 12" xfId="6495" xr:uid="{00000000-0005-0000-0000-0000EB190000}"/>
    <cellStyle name="Normal 15 2" xfId="6494" xr:uid="{00000000-0005-0000-0000-0000EC190000}"/>
    <cellStyle name="Normal 2" xfId="100" xr:uid="{00000000-0005-0000-0000-0000ED190000}"/>
    <cellStyle name="Normal 2 2" xfId="2778" xr:uid="{00000000-0005-0000-0000-0000EE190000}"/>
    <cellStyle name="Normal 2 3" xfId="6491" xr:uid="{00000000-0005-0000-0000-0000EF190000}"/>
    <cellStyle name="Normal 3" xfId="2779" xr:uid="{00000000-0005-0000-0000-0000F0190000}"/>
    <cellStyle name="Normal 4" xfId="2780" xr:uid="{00000000-0005-0000-0000-0000F1190000}"/>
    <cellStyle name="Normal 5" xfId="2402" xr:uid="{00000000-0005-0000-0000-0000F2190000}"/>
    <cellStyle name="Percent 2" xfId="2403" xr:uid="{00000000-0005-0000-0000-0000F3190000}"/>
  </cellStyles>
  <dxfs count="18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
      <fill>
        <patternFill>
          <bgColor theme="3" tint="0.59996337778862885"/>
        </patternFill>
      </fill>
    </dxf>
    <dxf>
      <fill>
        <patternFill>
          <bgColor theme="6" tint="0.39994506668294322"/>
        </patternFill>
      </fill>
    </dxf>
    <dxf>
      <fill>
        <patternFill>
          <bgColor theme="4" tint="0.79998168889431442"/>
        </patternFill>
      </fill>
    </dxf>
    <dxf>
      <fill>
        <patternFill>
          <bgColor rgb="FFFFFF00"/>
        </patternFill>
      </fill>
    </dxf>
    <dxf>
      <fill>
        <patternFill>
          <bgColor theme="0" tint="-0.14996795556505021"/>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51136</xdr:colOff>
      <xdr:row>0</xdr:row>
      <xdr:rowOff>134472</xdr:rowOff>
    </xdr:from>
    <xdr:to>
      <xdr:col>4</xdr:col>
      <xdr:colOff>32530</xdr:colOff>
      <xdr:row>1</xdr:row>
      <xdr:rowOff>649943</xdr:rowOff>
    </xdr:to>
    <xdr:pic>
      <xdr:nvPicPr>
        <xdr:cNvPr id="5" name="Picture 4">
          <a:extLst>
            <a:ext uri="{FF2B5EF4-FFF2-40B4-BE49-F238E27FC236}">
              <a16:creationId xmlns:a16="http://schemas.microsoft.com/office/drawing/2014/main" id="{C36BB03A-EC34-534D-AAB6-3DEDA15CDACF}"/>
            </a:ext>
          </a:extLst>
        </xdr:cNvPr>
        <xdr:cNvPicPr>
          <a:picLocks noChangeAspect="1"/>
        </xdr:cNvPicPr>
      </xdr:nvPicPr>
      <xdr:blipFill>
        <a:blip xmlns:r="http://schemas.openxmlformats.org/officeDocument/2006/relationships" r:embed="rId1"/>
        <a:stretch>
          <a:fillRect/>
        </a:stretch>
      </xdr:blipFill>
      <xdr:spPr>
        <a:xfrm>
          <a:off x="51136" y="134472"/>
          <a:ext cx="2786040" cy="709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778971</xdr:colOff>
      <xdr:row>0</xdr:row>
      <xdr:rowOff>89910</xdr:rowOff>
    </xdr:from>
    <xdr:to>
      <xdr:col>10</xdr:col>
      <xdr:colOff>1468254</xdr:colOff>
      <xdr:row>1</xdr:row>
      <xdr:rowOff>185891</xdr:rowOff>
    </xdr:to>
    <xdr:pic>
      <xdr:nvPicPr>
        <xdr:cNvPr id="2" name="Picture 1">
          <a:extLst>
            <a:ext uri="{FF2B5EF4-FFF2-40B4-BE49-F238E27FC236}">
              <a16:creationId xmlns:a16="http://schemas.microsoft.com/office/drawing/2014/main" id="{B079A6E9-9FAB-4F4B-8C57-CBB0B036C391}"/>
            </a:ext>
          </a:extLst>
        </xdr:cNvPr>
        <xdr:cNvPicPr>
          <a:picLocks noChangeAspect="1"/>
        </xdr:cNvPicPr>
      </xdr:nvPicPr>
      <xdr:blipFill>
        <a:blip xmlns:r="http://schemas.openxmlformats.org/officeDocument/2006/relationships" r:embed="rId1"/>
        <a:stretch>
          <a:fillRect/>
        </a:stretch>
      </xdr:blipFill>
      <xdr:spPr>
        <a:xfrm>
          <a:off x="18075697" y="89910"/>
          <a:ext cx="2453795" cy="624211"/>
        </a:xfrm>
        <a:prstGeom prst="rect">
          <a:avLst/>
        </a:prstGeom>
      </xdr:spPr>
    </xdr:pic>
    <xdr:clientData/>
  </xdr:twoCellAnchor>
  <xdr:twoCellAnchor editAs="oneCell">
    <xdr:from>
      <xdr:col>16</xdr:col>
      <xdr:colOff>610387</xdr:colOff>
      <xdr:row>0</xdr:row>
      <xdr:rowOff>112388</xdr:rowOff>
    </xdr:from>
    <xdr:to>
      <xdr:col>17</xdr:col>
      <xdr:colOff>1389581</xdr:colOff>
      <xdr:row>1</xdr:row>
      <xdr:rowOff>208369</xdr:rowOff>
    </xdr:to>
    <xdr:pic>
      <xdr:nvPicPr>
        <xdr:cNvPr id="5" name="Picture 4">
          <a:extLst>
            <a:ext uri="{FF2B5EF4-FFF2-40B4-BE49-F238E27FC236}">
              <a16:creationId xmlns:a16="http://schemas.microsoft.com/office/drawing/2014/main" id="{500D45D7-9243-1F43-8382-1EC096BAF0C2}"/>
            </a:ext>
          </a:extLst>
        </xdr:cNvPr>
        <xdr:cNvPicPr>
          <a:picLocks noChangeAspect="1"/>
        </xdr:cNvPicPr>
      </xdr:nvPicPr>
      <xdr:blipFill>
        <a:blip xmlns:r="http://schemas.openxmlformats.org/officeDocument/2006/relationships" r:embed="rId1"/>
        <a:stretch>
          <a:fillRect/>
        </a:stretch>
      </xdr:blipFill>
      <xdr:spPr>
        <a:xfrm>
          <a:off x="27651272" y="112388"/>
          <a:ext cx="2453795" cy="624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9"/>
  <sheetViews>
    <sheetView topLeftCell="B1" zoomScale="85" zoomScaleNormal="90" zoomScaleSheetLayoutView="50" zoomScalePageLayoutView="75" workbookViewId="0">
      <selection activeCell="D8" sqref="D8"/>
    </sheetView>
  </sheetViews>
  <sheetFormatPr defaultColWidth="13.7109375" defaultRowHeight="15" x14ac:dyDescent="0.25"/>
  <cols>
    <col min="1" max="1" width="13.7109375" style="23" hidden="1" customWidth="1"/>
    <col min="2" max="2" width="10.42578125" style="31" customWidth="1"/>
    <col min="3" max="3" width="13.28515625" style="31" customWidth="1"/>
    <col min="4" max="4" width="13.7109375" style="24"/>
    <col min="5" max="5" width="15.7109375" style="24" customWidth="1"/>
    <col min="6" max="8" width="13.7109375" style="24"/>
    <col min="9" max="9" width="17.7109375" style="24" customWidth="1"/>
    <col min="10" max="11" width="16.85546875" style="24" customWidth="1"/>
    <col min="12" max="12" width="16.7109375" style="24" customWidth="1"/>
    <col min="13" max="13" width="15.28515625" style="24" customWidth="1"/>
    <col min="14" max="14" width="18.42578125" style="24" customWidth="1"/>
    <col min="15" max="15" width="13.7109375" style="24" customWidth="1"/>
    <col min="16" max="16" width="18" style="24" customWidth="1"/>
    <col min="17" max="17" width="16.5703125" style="24" customWidth="1"/>
    <col min="18" max="18" width="15.7109375" style="24" customWidth="1"/>
    <col min="19" max="20" width="17.42578125" style="24" customWidth="1"/>
    <col min="21" max="21" width="17.28515625" style="24" customWidth="1"/>
    <col min="22" max="16384" width="13.7109375" style="24"/>
  </cols>
  <sheetData>
    <row r="1" spans="1:22" ht="15" customHeight="1" x14ac:dyDescent="0.25"/>
    <row r="2" spans="1:22" ht="61.9" customHeight="1" x14ac:dyDescent="0.25">
      <c r="A2" s="29"/>
      <c r="D2" s="23"/>
      <c r="E2" s="23"/>
      <c r="F2" s="96" t="s">
        <v>0</v>
      </c>
      <c r="J2" s="98"/>
      <c r="K2" s="98"/>
      <c r="L2" s="98"/>
      <c r="M2" s="98"/>
      <c r="N2" s="98"/>
      <c r="O2" s="41"/>
      <c r="P2" s="37"/>
      <c r="Q2" s="37"/>
      <c r="R2" s="41"/>
      <c r="S2" s="41"/>
      <c r="T2" s="41"/>
      <c r="U2" s="98"/>
      <c r="V2" s="85"/>
    </row>
    <row r="3" spans="1:22" ht="21" x14ac:dyDescent="0.25">
      <c r="A3" s="29"/>
      <c r="B3" s="133" t="s">
        <v>1</v>
      </c>
      <c r="C3" s="133"/>
      <c r="D3" s="23"/>
      <c r="E3" s="23"/>
      <c r="J3" s="98"/>
      <c r="K3" s="98"/>
      <c r="L3" s="98"/>
      <c r="M3" s="98"/>
      <c r="N3" s="98"/>
      <c r="O3" s="41"/>
      <c r="P3" s="106"/>
      <c r="Q3" s="107"/>
      <c r="R3" s="41"/>
      <c r="S3" s="41"/>
      <c r="T3" s="41"/>
      <c r="U3" s="98"/>
      <c r="V3" s="85"/>
    </row>
    <row r="4" spans="1:22" s="39" customFormat="1" ht="43.15" customHeight="1" x14ac:dyDescent="0.3">
      <c r="A4" s="38"/>
      <c r="B4" s="120" t="s">
        <v>2</v>
      </c>
      <c r="C4" s="124" t="s">
        <v>3</v>
      </c>
      <c r="D4" s="124" t="s">
        <v>3</v>
      </c>
      <c r="E4" s="125" t="s">
        <v>3</v>
      </c>
      <c r="F4" s="126" t="s">
        <v>3</v>
      </c>
      <c r="G4" s="126" t="s">
        <v>3</v>
      </c>
      <c r="H4" s="126" t="s">
        <v>3</v>
      </c>
      <c r="I4" s="127" t="s">
        <v>4</v>
      </c>
      <c r="J4" s="127" t="s">
        <v>4</v>
      </c>
      <c r="K4" s="126" t="s">
        <v>3</v>
      </c>
      <c r="L4" s="126" t="s">
        <v>3</v>
      </c>
      <c r="M4" s="126" t="s">
        <v>3</v>
      </c>
      <c r="N4" s="126" t="s">
        <v>3</v>
      </c>
      <c r="O4" s="126" t="s">
        <v>3</v>
      </c>
      <c r="P4" s="128" t="s">
        <v>4</v>
      </c>
      <c r="Q4" s="127" t="s">
        <v>4</v>
      </c>
      <c r="R4" s="126" t="s">
        <v>3</v>
      </c>
      <c r="S4" s="126" t="s">
        <v>3</v>
      </c>
      <c r="T4" s="127" t="s">
        <v>4</v>
      </c>
      <c r="U4" s="129" t="s">
        <v>4</v>
      </c>
    </row>
    <row r="5" spans="1:22" s="65" customFormat="1" ht="67.150000000000006" customHeight="1" x14ac:dyDescent="0.3">
      <c r="A5" s="64"/>
      <c r="B5" s="121" t="s">
        <v>5</v>
      </c>
      <c r="C5" s="146" t="s">
        <v>6</v>
      </c>
      <c r="D5" s="146" t="s">
        <v>7</v>
      </c>
      <c r="E5" s="146" t="s">
        <v>8</v>
      </c>
      <c r="F5" s="146" t="s">
        <v>9</v>
      </c>
      <c r="G5" s="146" t="s">
        <v>10</v>
      </c>
      <c r="H5" s="146" t="s">
        <v>11</v>
      </c>
      <c r="I5" s="68" t="s">
        <v>12</v>
      </c>
      <c r="J5" s="68" t="s">
        <v>13</v>
      </c>
      <c r="K5" s="71" t="s">
        <v>14</v>
      </c>
      <c r="L5" s="67" t="s">
        <v>15</v>
      </c>
      <c r="M5" s="74" t="s">
        <v>16</v>
      </c>
      <c r="N5" s="67" t="s">
        <v>17</v>
      </c>
      <c r="O5" s="108" t="s">
        <v>18</v>
      </c>
      <c r="P5" s="69" t="s">
        <v>19</v>
      </c>
      <c r="Q5" s="68" t="s">
        <v>20</v>
      </c>
      <c r="R5" s="67" t="s">
        <v>21</v>
      </c>
      <c r="S5" s="67" t="s">
        <v>22</v>
      </c>
      <c r="T5" s="68" t="s">
        <v>23</v>
      </c>
      <c r="U5" s="130" t="s">
        <v>24</v>
      </c>
    </row>
    <row r="6" spans="1:22" s="48" customFormat="1" ht="49.15" customHeight="1" x14ac:dyDescent="0.3">
      <c r="A6" s="66" t="s">
        <v>25</v>
      </c>
      <c r="B6" s="120" t="s">
        <v>26</v>
      </c>
      <c r="C6" s="54" t="s">
        <v>27</v>
      </c>
      <c r="D6" s="56" t="s">
        <v>28</v>
      </c>
      <c r="E6" s="57" t="s">
        <v>28</v>
      </c>
      <c r="F6" s="57" t="s">
        <v>28</v>
      </c>
      <c r="G6" s="57" t="s">
        <v>28</v>
      </c>
      <c r="H6" s="57" t="s">
        <v>28</v>
      </c>
      <c r="I6" s="57" t="s">
        <v>28</v>
      </c>
      <c r="J6" s="57" t="s">
        <v>28</v>
      </c>
      <c r="K6" s="58" t="s">
        <v>29</v>
      </c>
      <c r="L6" s="59" t="s">
        <v>29</v>
      </c>
      <c r="M6" s="75" t="s">
        <v>29</v>
      </c>
      <c r="N6" s="59" t="s">
        <v>29</v>
      </c>
      <c r="O6" s="75" t="s">
        <v>29</v>
      </c>
      <c r="P6" s="70" t="s">
        <v>29</v>
      </c>
      <c r="Q6" s="59" t="s">
        <v>29</v>
      </c>
      <c r="R6" s="61" t="s">
        <v>30</v>
      </c>
      <c r="S6" s="61" t="s">
        <v>30</v>
      </c>
      <c r="T6" s="61" t="s">
        <v>30</v>
      </c>
      <c r="U6" s="131" t="s">
        <v>30</v>
      </c>
    </row>
    <row r="7" spans="1:22" s="48" customFormat="1" ht="24" customHeight="1" x14ac:dyDescent="0.3">
      <c r="A7" s="66">
        <v>10</v>
      </c>
      <c r="B7" s="122" t="s">
        <v>31</v>
      </c>
      <c r="C7" s="117">
        <f>C$14*VLOOKUP($A7,AgeFactors!$A:$B,2)</f>
        <v>356.03100000000001</v>
      </c>
      <c r="D7" s="117">
        <f>D$14*VLOOKUP($A7,AgeFactors!$A:$B,2)</f>
        <v>293.36220000000003</v>
      </c>
      <c r="E7" s="115">
        <f>E$14*VLOOKUP($A7,AgeFactors!$A:$B,2)</f>
        <v>277.83269999999999</v>
      </c>
      <c r="F7" s="115">
        <f>F$14*VLOOKUP($A7,AgeFactors!$A:$B,2)</f>
        <v>277.16714999999999</v>
      </c>
      <c r="G7" s="115">
        <f>G$14*VLOOKUP($A7,AgeFactors!$A:$B,2)</f>
        <v>260.52075000000002</v>
      </c>
      <c r="H7" s="115">
        <f>H$14*VLOOKUP($A7,AgeFactors!$A:$B,2)</f>
        <v>219.05775000000003</v>
      </c>
      <c r="I7" s="116">
        <f>I$14*VLOOKUP($A7,AgeFactors!$A:$B,2)</f>
        <v>199.19069999999999</v>
      </c>
      <c r="J7" s="116">
        <f>J$14*VLOOKUP($A7,AgeFactors!$A:$B,2)</f>
        <v>194.34059999999999</v>
      </c>
      <c r="K7" s="115">
        <f>K$14*VLOOKUP($A7,AgeFactors!$A:$B,2)</f>
        <v>279.36270000000002</v>
      </c>
      <c r="L7" s="115">
        <f>L$14*VLOOKUP($A7,AgeFactors!$A:$B,2)</f>
        <v>275.97375</v>
      </c>
      <c r="M7" s="115">
        <f>M$14*VLOOKUP($A7,AgeFactors!$A:$B,2)</f>
        <v>262.24965000000003</v>
      </c>
      <c r="N7" s="115">
        <f>N$14*VLOOKUP($A7,AgeFactors!$A:$B,2)</f>
        <v>258.49349999999998</v>
      </c>
      <c r="O7" s="115">
        <f>O$14*VLOOKUP($A7,AgeFactors!$A:$B,2)</f>
        <v>222.42375000000001</v>
      </c>
      <c r="P7" s="119">
        <f>P$14*VLOOKUP($A7,AgeFactors!$A:$B,2)</f>
        <v>198.70875000000001</v>
      </c>
      <c r="Q7" s="116">
        <f>Q$14*VLOOKUP($A7,AgeFactors!$A:$B,2)</f>
        <v>188.6337</v>
      </c>
      <c r="R7" s="115">
        <f>R$14*VLOOKUP($A7,AgeFactors!$A:$B,2)</f>
        <v>196.59735000000001</v>
      </c>
      <c r="S7" s="115">
        <f>S$14*VLOOKUP($A7,AgeFactors!$A:$B,2)</f>
        <v>173.62440000000001</v>
      </c>
      <c r="T7" s="116">
        <f>T$14*VLOOKUP($A7,AgeFactors!$A:$B,2)</f>
        <v>133.37774999999999</v>
      </c>
      <c r="U7" s="132">
        <f>U$14*VLOOKUP($A7,AgeFactors!$A:$B,2)</f>
        <v>131.09805</v>
      </c>
    </row>
    <row r="8" spans="1:22" s="48" customFormat="1" ht="24" customHeight="1" x14ac:dyDescent="0.3">
      <c r="A8" s="66">
        <v>15</v>
      </c>
      <c r="B8" s="122">
        <v>15</v>
      </c>
      <c r="C8" s="117">
        <f>C$14*VLOOKUP($A8,AgeFactors!$A:$B,2)</f>
        <v>387.67819999999995</v>
      </c>
      <c r="D8" s="117">
        <f>D$14*VLOOKUP($A8,AgeFactors!$A:$B,2)</f>
        <v>319.43884000000003</v>
      </c>
      <c r="E8" s="115">
        <f>E$14*VLOOKUP($A8,AgeFactors!$A:$B,2)</f>
        <v>302.52893999999998</v>
      </c>
      <c r="F8" s="115">
        <f>F$14*VLOOKUP($A8,AgeFactors!$A:$B,2)</f>
        <v>301.80422999999996</v>
      </c>
      <c r="G8" s="115">
        <f>G$14*VLOOKUP($A8,AgeFactors!$A:$B,2)</f>
        <v>283.67815000000002</v>
      </c>
      <c r="H8" s="115">
        <f>H$14*VLOOKUP($A8,AgeFactors!$A:$B,2)</f>
        <v>238.52955</v>
      </c>
      <c r="I8" s="116">
        <f>I$14*VLOOKUP($A8,AgeFactors!$A:$B,2)</f>
        <v>216.89653999999999</v>
      </c>
      <c r="J8" s="116">
        <f>J$14*VLOOKUP($A8,AgeFactors!$A:$B,2)</f>
        <v>211.61532</v>
      </c>
      <c r="K8" s="115">
        <f>K$14*VLOOKUP($A8,AgeFactors!$A:$B,2)</f>
        <v>304.19493999999997</v>
      </c>
      <c r="L8" s="115">
        <f>L$14*VLOOKUP($A8,AgeFactors!$A:$B,2)</f>
        <v>300.50475</v>
      </c>
      <c r="M8" s="115">
        <f>M$14*VLOOKUP($A8,AgeFactors!$A:$B,2)</f>
        <v>285.56072999999998</v>
      </c>
      <c r="N8" s="115">
        <f>N$14*VLOOKUP($A8,AgeFactors!$A:$B,2)</f>
        <v>281.47069999999997</v>
      </c>
      <c r="O8" s="115">
        <f>O$14*VLOOKUP($A8,AgeFactors!$A:$B,2)</f>
        <v>242.19475</v>
      </c>
      <c r="P8" s="119">
        <f>P$14*VLOOKUP($A8,AgeFactors!$A:$B,2)</f>
        <v>216.37174999999999</v>
      </c>
      <c r="Q8" s="116">
        <f>Q$14*VLOOKUP($A8,AgeFactors!$A:$B,2)</f>
        <v>205.40114</v>
      </c>
      <c r="R8" s="115">
        <f>R$14*VLOOKUP($A8,AgeFactors!$A:$B,2)</f>
        <v>214.07266999999999</v>
      </c>
      <c r="S8" s="115">
        <f>S$14*VLOOKUP($A8,AgeFactors!$A:$B,2)</f>
        <v>189.05768</v>
      </c>
      <c r="T8" s="116">
        <f>T$14*VLOOKUP($A8,AgeFactors!$A:$B,2)</f>
        <v>145.23354999999998</v>
      </c>
      <c r="U8" s="132">
        <f>U$14*VLOOKUP($A8,AgeFactors!$A:$B,2)</f>
        <v>142.75120999999999</v>
      </c>
    </row>
    <row r="9" spans="1:22" s="48" customFormat="1" ht="24" customHeight="1" x14ac:dyDescent="0.3">
      <c r="A9" s="66">
        <v>16</v>
      </c>
      <c r="B9" s="122">
        <v>16</v>
      </c>
      <c r="C9" s="117">
        <f>C$14*VLOOKUP($A9,AgeFactors!$A:$B,2)</f>
        <v>399.77859999999998</v>
      </c>
      <c r="D9" s="117">
        <f>D$14*VLOOKUP($A9,AgeFactors!$A:$B,2)</f>
        <v>329.40932000000004</v>
      </c>
      <c r="E9" s="115">
        <f>E$14*VLOOKUP($A9,AgeFactors!$A:$B,2)</f>
        <v>311.97161999999997</v>
      </c>
      <c r="F9" s="115">
        <f>F$14*VLOOKUP($A9,AgeFactors!$A:$B,2)</f>
        <v>311.22429</v>
      </c>
      <c r="G9" s="115">
        <f>G$14*VLOOKUP($A9,AgeFactors!$A:$B,2)</f>
        <v>292.53244999999998</v>
      </c>
      <c r="H9" s="115">
        <f>H$14*VLOOKUP($A9,AgeFactors!$A:$B,2)</f>
        <v>245.97465000000003</v>
      </c>
      <c r="I9" s="116">
        <f>I$14*VLOOKUP($A9,AgeFactors!$A:$B,2)</f>
        <v>223.66641999999999</v>
      </c>
      <c r="J9" s="116">
        <f>J$14*VLOOKUP($A9,AgeFactors!$A:$B,2)</f>
        <v>218.22036</v>
      </c>
      <c r="K9" s="115">
        <f>K$14*VLOOKUP($A9,AgeFactors!$A:$B,2)</f>
        <v>313.68961999999999</v>
      </c>
      <c r="L9" s="115">
        <f>L$14*VLOOKUP($A9,AgeFactors!$A:$B,2)</f>
        <v>309.88425000000001</v>
      </c>
      <c r="M9" s="115">
        <f>M$14*VLOOKUP($A9,AgeFactors!$A:$B,2)</f>
        <v>294.47379000000001</v>
      </c>
      <c r="N9" s="115">
        <f>N$14*VLOOKUP($A9,AgeFactors!$A:$B,2)</f>
        <v>290.2561</v>
      </c>
      <c r="O9" s="115">
        <f>O$14*VLOOKUP($A9,AgeFactors!$A:$B,2)</f>
        <v>249.75424999999998</v>
      </c>
      <c r="P9" s="119">
        <f>P$14*VLOOKUP($A9,AgeFactors!$A:$B,2)</f>
        <v>223.12524999999999</v>
      </c>
      <c r="Q9" s="116">
        <f>Q$14*VLOOKUP($A9,AgeFactors!$A:$B,2)</f>
        <v>211.81222</v>
      </c>
      <c r="R9" s="115">
        <f>R$14*VLOOKUP($A9,AgeFactors!$A:$B,2)</f>
        <v>220.75441000000001</v>
      </c>
      <c r="S9" s="115">
        <f>S$14*VLOOKUP($A9,AgeFactors!$A:$B,2)</f>
        <v>194.95864</v>
      </c>
      <c r="T9" s="116">
        <f>T$14*VLOOKUP($A9,AgeFactors!$A:$B,2)</f>
        <v>149.76665</v>
      </c>
      <c r="U9" s="132">
        <f>U$14*VLOOKUP($A9,AgeFactors!$A:$B,2)</f>
        <v>147.20683</v>
      </c>
    </row>
    <row r="10" spans="1:22" s="48" customFormat="1" ht="24" customHeight="1" x14ac:dyDescent="0.3">
      <c r="A10" s="66">
        <v>17</v>
      </c>
      <c r="B10" s="122">
        <v>17</v>
      </c>
      <c r="C10" s="117">
        <f>C$14*VLOOKUP($A10,AgeFactors!$A:$B,2)</f>
        <v>411.87899999999996</v>
      </c>
      <c r="D10" s="117">
        <f>D$14*VLOOKUP($A10,AgeFactors!$A:$B,2)</f>
        <v>339.37980000000005</v>
      </c>
      <c r="E10" s="115">
        <f>E$14*VLOOKUP($A10,AgeFactors!$A:$B,2)</f>
        <v>321.41430000000003</v>
      </c>
      <c r="F10" s="115">
        <f>F$14*VLOOKUP($A10,AgeFactors!$A:$B,2)</f>
        <v>320.64435000000003</v>
      </c>
      <c r="G10" s="115">
        <f>G$14*VLOOKUP($A10,AgeFactors!$A:$B,2)</f>
        <v>301.38675000000001</v>
      </c>
      <c r="H10" s="115">
        <f>H$14*VLOOKUP($A10,AgeFactors!$A:$B,2)</f>
        <v>253.41975000000002</v>
      </c>
      <c r="I10" s="116">
        <f>I$14*VLOOKUP($A10,AgeFactors!$A:$B,2)</f>
        <v>230.43629999999999</v>
      </c>
      <c r="J10" s="116">
        <f>J$14*VLOOKUP($A10,AgeFactors!$A:$B,2)</f>
        <v>224.8254</v>
      </c>
      <c r="K10" s="115">
        <f>K$14*VLOOKUP($A10,AgeFactors!$A:$B,2)</f>
        <v>323.18430000000001</v>
      </c>
      <c r="L10" s="115">
        <f>L$14*VLOOKUP($A10,AgeFactors!$A:$B,2)</f>
        <v>319.26375000000002</v>
      </c>
      <c r="M10" s="115">
        <f>M$14*VLOOKUP($A10,AgeFactors!$A:$B,2)</f>
        <v>303.38684999999998</v>
      </c>
      <c r="N10" s="115">
        <f>N$14*VLOOKUP($A10,AgeFactors!$A:$B,2)</f>
        <v>299.04149999999998</v>
      </c>
      <c r="O10" s="115">
        <f>O$14*VLOOKUP($A10,AgeFactors!$A:$B,2)</f>
        <v>257.31375000000003</v>
      </c>
      <c r="P10" s="119">
        <f>P$14*VLOOKUP($A10,AgeFactors!$A:$B,2)</f>
        <v>229.87875</v>
      </c>
      <c r="Q10" s="116">
        <f>Q$14*VLOOKUP($A10,AgeFactors!$A:$B,2)</f>
        <v>218.22330000000002</v>
      </c>
      <c r="R10" s="115">
        <f>R$14*VLOOKUP($A10,AgeFactors!$A:$B,2)</f>
        <v>227.43615</v>
      </c>
      <c r="S10" s="115">
        <f>S$14*VLOOKUP($A10,AgeFactors!$A:$B,2)</f>
        <v>200.8596</v>
      </c>
      <c r="T10" s="116">
        <f>T$14*VLOOKUP($A10,AgeFactors!$A:$B,2)</f>
        <v>154.29974999999999</v>
      </c>
      <c r="U10" s="132">
        <f>U$14*VLOOKUP($A10,AgeFactors!$A:$B,2)</f>
        <v>151.66245000000001</v>
      </c>
    </row>
    <row r="11" spans="1:22" s="48" customFormat="1" ht="24" customHeight="1" x14ac:dyDescent="0.3">
      <c r="A11" s="66">
        <v>18</v>
      </c>
      <c r="B11" s="122">
        <v>18</v>
      </c>
      <c r="C11" s="117">
        <f>C$14*VLOOKUP($A11,AgeFactors!$A:$B,2)</f>
        <v>424.91019999999997</v>
      </c>
      <c r="D11" s="117">
        <f>D$14*VLOOKUP($A11,AgeFactors!$A:$B,2)</f>
        <v>350.11724000000004</v>
      </c>
      <c r="E11" s="115">
        <f>E$14*VLOOKUP($A11,AgeFactors!$A:$B,2)</f>
        <v>331.58334000000002</v>
      </c>
      <c r="F11" s="115">
        <f>F$14*VLOOKUP($A11,AgeFactors!$A:$B,2)</f>
        <v>330.78903000000003</v>
      </c>
      <c r="G11" s="115">
        <f>G$14*VLOOKUP($A11,AgeFactors!$A:$B,2)</f>
        <v>310.92215000000004</v>
      </c>
      <c r="H11" s="115">
        <f>H$14*VLOOKUP($A11,AgeFactors!$A:$B,2)</f>
        <v>261.43755000000004</v>
      </c>
      <c r="I11" s="116">
        <f>I$14*VLOOKUP($A11,AgeFactors!$A:$B,2)</f>
        <v>237.72694000000001</v>
      </c>
      <c r="J11" s="116">
        <f>J$14*VLOOKUP($A11,AgeFactors!$A:$B,2)</f>
        <v>231.93852000000001</v>
      </c>
      <c r="K11" s="115">
        <f>K$14*VLOOKUP($A11,AgeFactors!$A:$B,2)</f>
        <v>333.40934000000004</v>
      </c>
      <c r="L11" s="115">
        <f>L$14*VLOOKUP($A11,AgeFactors!$A:$B,2)</f>
        <v>329.36475000000002</v>
      </c>
      <c r="M11" s="115">
        <f>M$14*VLOOKUP($A11,AgeFactors!$A:$B,2)</f>
        <v>312.98553000000004</v>
      </c>
      <c r="N11" s="115">
        <f>N$14*VLOOKUP($A11,AgeFactors!$A:$B,2)</f>
        <v>308.5027</v>
      </c>
      <c r="O11" s="115">
        <f>O$14*VLOOKUP($A11,AgeFactors!$A:$B,2)</f>
        <v>265.45474999999999</v>
      </c>
      <c r="P11" s="119">
        <f>P$14*VLOOKUP($A11,AgeFactors!$A:$B,2)</f>
        <v>237.15175000000002</v>
      </c>
      <c r="Q11" s="116">
        <f>Q$14*VLOOKUP($A11,AgeFactors!$A:$B,2)</f>
        <v>225.12754000000001</v>
      </c>
      <c r="R11" s="115">
        <f>R$14*VLOOKUP($A11,AgeFactors!$A:$B,2)</f>
        <v>234.63187000000002</v>
      </c>
      <c r="S11" s="115">
        <f>S$14*VLOOKUP($A11,AgeFactors!$A:$B,2)</f>
        <v>207.21448000000001</v>
      </c>
      <c r="T11" s="116">
        <f>T$14*VLOOKUP($A11,AgeFactors!$A:$B,2)</f>
        <v>159.18154999999999</v>
      </c>
      <c r="U11" s="132">
        <f>U$14*VLOOKUP($A11,AgeFactors!$A:$B,2)</f>
        <v>156.46081000000001</v>
      </c>
    </row>
    <row r="12" spans="1:22" s="48" customFormat="1" ht="24.6" customHeight="1" x14ac:dyDescent="0.3">
      <c r="A12" s="66">
        <v>19</v>
      </c>
      <c r="B12" s="122">
        <v>19</v>
      </c>
      <c r="C12" s="117">
        <f>C$14*VLOOKUP($A12,AgeFactors!$A:$B,2)</f>
        <v>437.94139999999993</v>
      </c>
      <c r="D12" s="117">
        <f>D$14*VLOOKUP($A12,AgeFactors!$A:$B,2)</f>
        <v>360.85467999999997</v>
      </c>
      <c r="E12" s="115">
        <f>E$14*VLOOKUP($A12,AgeFactors!$A:$B,2)</f>
        <v>341.75237999999996</v>
      </c>
      <c r="F12" s="115">
        <f>F$14*VLOOKUP($A12,AgeFactors!$A:$B,2)</f>
        <v>340.93370999999996</v>
      </c>
      <c r="G12" s="115">
        <f>G$14*VLOOKUP($A12,AgeFactors!$A:$B,2)</f>
        <v>320.45754999999997</v>
      </c>
      <c r="H12" s="115">
        <f>H$14*VLOOKUP($A12,AgeFactors!$A:$B,2)</f>
        <v>269.45535000000001</v>
      </c>
      <c r="I12" s="116">
        <f>I$14*VLOOKUP($A12,AgeFactors!$A:$B,2)</f>
        <v>245.01757999999998</v>
      </c>
      <c r="J12" s="116">
        <f>J$14*VLOOKUP($A12,AgeFactors!$A:$B,2)</f>
        <v>239.05163999999999</v>
      </c>
      <c r="K12" s="115">
        <f>K$14*VLOOKUP($A12,AgeFactors!$A:$B,2)</f>
        <v>343.63437999999996</v>
      </c>
      <c r="L12" s="115">
        <f>L$14*VLOOKUP($A12,AgeFactors!$A:$B,2)</f>
        <v>339.46574999999996</v>
      </c>
      <c r="M12" s="115">
        <f>M$14*VLOOKUP($A12,AgeFactors!$A:$B,2)</f>
        <v>322.58420999999998</v>
      </c>
      <c r="N12" s="115">
        <f>N$14*VLOOKUP($A12,AgeFactors!$A:$B,2)</f>
        <v>317.96389999999997</v>
      </c>
      <c r="O12" s="115">
        <f>O$14*VLOOKUP($A12,AgeFactors!$A:$B,2)</f>
        <v>273.59575000000001</v>
      </c>
      <c r="P12" s="119">
        <f>P$14*VLOOKUP($A12,AgeFactors!$A:$B,2)</f>
        <v>244.42474999999999</v>
      </c>
      <c r="Q12" s="116">
        <f>Q$14*VLOOKUP($A12,AgeFactors!$A:$B,2)</f>
        <v>232.03178</v>
      </c>
      <c r="R12" s="115">
        <f>R$14*VLOOKUP($A12,AgeFactors!$A:$B,2)</f>
        <v>241.82758999999999</v>
      </c>
      <c r="S12" s="115">
        <f>S$14*VLOOKUP($A12,AgeFactors!$A:$B,2)</f>
        <v>213.56935999999999</v>
      </c>
      <c r="T12" s="116">
        <f>T$14*VLOOKUP($A12,AgeFactors!$A:$B,2)</f>
        <v>164.06334999999999</v>
      </c>
      <c r="U12" s="132">
        <f>U$14*VLOOKUP($A12,AgeFactors!$A:$B,2)</f>
        <v>161.25916999999998</v>
      </c>
    </row>
    <row r="13" spans="1:22" s="27" customFormat="1" ht="24" customHeight="1" x14ac:dyDescent="0.25">
      <c r="A13" s="30">
        <v>20</v>
      </c>
      <c r="B13" s="122">
        <v>20</v>
      </c>
      <c r="C13" s="117">
        <f>C$14*VLOOKUP($A13,AgeFactors!$A:$B,2)</f>
        <v>451.43799999999999</v>
      </c>
      <c r="D13" s="117">
        <f>D$14*VLOOKUP($A13,AgeFactors!$A:$B,2)</f>
        <v>371.97559999999999</v>
      </c>
      <c r="E13" s="115">
        <f>E$14*VLOOKUP($A13,AgeFactors!$A:$B,2)</f>
        <v>352.28460000000001</v>
      </c>
      <c r="F13" s="115">
        <f>F$14*VLOOKUP($A13,AgeFactors!$A:$B,2)</f>
        <v>351.44069999999999</v>
      </c>
      <c r="G13" s="115">
        <f>G$14*VLOOKUP($A13,AgeFactors!$A:$B,2)</f>
        <v>330.33350000000002</v>
      </c>
      <c r="H13" s="115">
        <f>H$14*VLOOKUP($A13,AgeFactors!$A:$B,2)</f>
        <v>277.7595</v>
      </c>
      <c r="I13" s="116">
        <f>I$14*VLOOKUP($A13,AgeFactors!$A:$B,2)</f>
        <v>252.56859999999998</v>
      </c>
      <c r="J13" s="116">
        <f>J$14*VLOOKUP($A13,AgeFactors!$A:$B,2)</f>
        <v>246.41879999999998</v>
      </c>
      <c r="K13" s="115">
        <f>K$14*VLOOKUP($A13,AgeFactors!$A:$B,2)</f>
        <v>354.22460000000001</v>
      </c>
      <c r="L13" s="115">
        <f>L$14*VLOOKUP($A13,AgeFactors!$A:$B,2)</f>
        <v>349.92750000000001</v>
      </c>
      <c r="M13" s="115">
        <f>M$14*VLOOKUP($A13,AgeFactors!$A:$B,2)</f>
        <v>332.52569999999997</v>
      </c>
      <c r="N13" s="115">
        <f>N$14*VLOOKUP($A13,AgeFactors!$A:$B,2)</f>
        <v>327.76299999999998</v>
      </c>
      <c r="O13" s="115">
        <f>O$14*VLOOKUP($A13,AgeFactors!$A:$B,2)</f>
        <v>282.02749999999997</v>
      </c>
      <c r="P13" s="119">
        <f>P$14*VLOOKUP($A13,AgeFactors!$A:$B,2)</f>
        <v>251.95749999999998</v>
      </c>
      <c r="Q13" s="116">
        <f>Q$14*VLOOKUP($A13,AgeFactors!$A:$B,2)</f>
        <v>239.18260000000001</v>
      </c>
      <c r="R13" s="115">
        <f>R$14*VLOOKUP($A13,AgeFactors!$A:$B,2)</f>
        <v>249.28030000000001</v>
      </c>
      <c r="S13" s="115">
        <f>S$14*VLOOKUP($A13,AgeFactors!$A:$B,2)</f>
        <v>220.15119999999999</v>
      </c>
      <c r="T13" s="116">
        <f>T$14*VLOOKUP($A13,AgeFactors!$A:$B,2)</f>
        <v>169.11949999999999</v>
      </c>
      <c r="U13" s="132">
        <f>U$14*VLOOKUP($A13,AgeFactors!$A:$B,2)</f>
        <v>166.22890000000001</v>
      </c>
    </row>
    <row r="14" spans="1:22" s="27" customFormat="1" ht="24" customHeight="1" x14ac:dyDescent="0.25">
      <c r="A14" s="30">
        <v>21</v>
      </c>
      <c r="B14" s="122">
        <v>21</v>
      </c>
      <c r="C14" s="117">
        <v>465.4</v>
      </c>
      <c r="D14" s="117">
        <v>383.48</v>
      </c>
      <c r="E14" s="115">
        <v>363.18</v>
      </c>
      <c r="F14" s="115">
        <v>362.31</v>
      </c>
      <c r="G14" s="115">
        <v>340.55</v>
      </c>
      <c r="H14" s="115">
        <v>286.35000000000002</v>
      </c>
      <c r="I14" s="119">
        <v>260.38</v>
      </c>
      <c r="J14" s="116">
        <v>254.04</v>
      </c>
      <c r="K14" s="115">
        <v>365.18</v>
      </c>
      <c r="L14" s="115">
        <v>360.75</v>
      </c>
      <c r="M14" s="115">
        <v>342.81</v>
      </c>
      <c r="N14" s="115">
        <v>337.9</v>
      </c>
      <c r="O14" s="115">
        <v>290.75</v>
      </c>
      <c r="P14" s="119">
        <v>259.75</v>
      </c>
      <c r="Q14" s="116">
        <v>246.58</v>
      </c>
      <c r="R14" s="115">
        <v>256.99</v>
      </c>
      <c r="S14" s="115">
        <v>226.96</v>
      </c>
      <c r="T14" s="119">
        <v>174.35</v>
      </c>
      <c r="U14" s="132">
        <v>171.37</v>
      </c>
    </row>
    <row r="15" spans="1:22" s="28" customFormat="1" ht="24" customHeight="1" x14ac:dyDescent="0.25">
      <c r="A15" s="26">
        <v>22</v>
      </c>
      <c r="B15" s="122">
        <v>22</v>
      </c>
      <c r="C15" s="117">
        <f>C$14*VLOOKUP($A15,AgeFactors!$A:$B,2)</f>
        <v>465.4</v>
      </c>
      <c r="D15" s="117">
        <f>D$14*VLOOKUP($A15,AgeFactors!$A:$B,2)</f>
        <v>383.48</v>
      </c>
      <c r="E15" s="115">
        <f>E$14*VLOOKUP($A15,AgeFactors!$A:$B,2)</f>
        <v>363.18</v>
      </c>
      <c r="F15" s="115">
        <f>F$14*VLOOKUP($A15,AgeFactors!$A:$B,2)</f>
        <v>362.31</v>
      </c>
      <c r="G15" s="115">
        <f>G$14*VLOOKUP($A15,AgeFactors!$A:$B,2)</f>
        <v>340.55</v>
      </c>
      <c r="H15" s="115">
        <f>H$14*VLOOKUP($A15,AgeFactors!$A:$B,2)</f>
        <v>286.35000000000002</v>
      </c>
      <c r="I15" s="116">
        <f>I$14*VLOOKUP($A15,AgeFactors!$A:$B,2)</f>
        <v>260.38</v>
      </c>
      <c r="J15" s="116">
        <f>J$14*VLOOKUP($A15,AgeFactors!$A:$B,2)</f>
        <v>254.04</v>
      </c>
      <c r="K15" s="117">
        <f>K$14*VLOOKUP($A15,AgeFactors!$A:$B,2)</f>
        <v>365.18</v>
      </c>
      <c r="L15" s="115">
        <f>L$14*VLOOKUP($A15,AgeFactors!$A:$B,2)</f>
        <v>360.75</v>
      </c>
      <c r="M15" s="118">
        <f>M$14*VLOOKUP($A15,AgeFactors!$A:$B,2)</f>
        <v>342.81</v>
      </c>
      <c r="N15" s="115">
        <f>N$14*VLOOKUP($A15,AgeFactors!$A:$B,2)</f>
        <v>337.9</v>
      </c>
      <c r="O15" s="118">
        <f>O$14*VLOOKUP($A15,AgeFactors!$A:$B,2)</f>
        <v>290.75</v>
      </c>
      <c r="P15" s="119">
        <f>P$14*VLOOKUP($A15,AgeFactors!$A:$B,2)</f>
        <v>259.75</v>
      </c>
      <c r="Q15" s="116">
        <f>Q$14*VLOOKUP($A15,AgeFactors!$A:$B,2)</f>
        <v>246.58</v>
      </c>
      <c r="R15" s="115">
        <f>R$14*VLOOKUP($A15,AgeFactors!$A:$B,2)</f>
        <v>256.99</v>
      </c>
      <c r="S15" s="115">
        <f>S$14*VLOOKUP($A15,AgeFactors!$A:$B,2)</f>
        <v>226.96</v>
      </c>
      <c r="T15" s="116">
        <f>T$14*VLOOKUP($A15,AgeFactors!$A:$B,2)</f>
        <v>174.35</v>
      </c>
      <c r="U15" s="132">
        <f>U$14*VLOOKUP($A15,AgeFactors!$A:$B,2)</f>
        <v>171.37</v>
      </c>
    </row>
    <row r="16" spans="1:22" s="28" customFormat="1" ht="24" customHeight="1" x14ac:dyDescent="0.25">
      <c r="A16" s="26">
        <v>23</v>
      </c>
      <c r="B16" s="122">
        <v>23</v>
      </c>
      <c r="C16" s="117">
        <f>C$14*VLOOKUP($A16,AgeFactors!$A:$B,2)</f>
        <v>465.4</v>
      </c>
      <c r="D16" s="117">
        <f>D$14*VLOOKUP($A16,AgeFactors!$A:$B,2)</f>
        <v>383.48</v>
      </c>
      <c r="E16" s="115">
        <f>E$14*VLOOKUP($A16,AgeFactors!$A:$B,2)</f>
        <v>363.18</v>
      </c>
      <c r="F16" s="115">
        <f>F$14*VLOOKUP($A16,AgeFactors!$A:$B,2)</f>
        <v>362.31</v>
      </c>
      <c r="G16" s="115">
        <f>G$14*VLOOKUP($A16,AgeFactors!$A:$B,2)</f>
        <v>340.55</v>
      </c>
      <c r="H16" s="115">
        <f>H$14*VLOOKUP($A16,AgeFactors!$A:$B,2)</f>
        <v>286.35000000000002</v>
      </c>
      <c r="I16" s="116">
        <f>I$14*VLOOKUP($A16,AgeFactors!$A:$B,2)</f>
        <v>260.38</v>
      </c>
      <c r="J16" s="116">
        <f>J$14*VLOOKUP($A16,AgeFactors!$A:$B,2)</f>
        <v>254.04</v>
      </c>
      <c r="K16" s="117">
        <f>K$14*VLOOKUP($A16,AgeFactors!$A:$B,2)</f>
        <v>365.18</v>
      </c>
      <c r="L16" s="115">
        <f>L$14*VLOOKUP($A16,AgeFactors!$A:$B,2)</f>
        <v>360.75</v>
      </c>
      <c r="M16" s="118">
        <f>M$14*VLOOKUP($A16,AgeFactors!$A:$B,2)</f>
        <v>342.81</v>
      </c>
      <c r="N16" s="115">
        <f>N$14*VLOOKUP($A16,AgeFactors!$A:$B,2)</f>
        <v>337.9</v>
      </c>
      <c r="O16" s="118">
        <f>O$14*VLOOKUP($A16,AgeFactors!$A:$B,2)</f>
        <v>290.75</v>
      </c>
      <c r="P16" s="119">
        <f>P$14*VLOOKUP($A16,AgeFactors!$A:$B,2)</f>
        <v>259.75</v>
      </c>
      <c r="Q16" s="116">
        <f>Q$14*VLOOKUP($A16,AgeFactors!$A:$B,2)</f>
        <v>246.58</v>
      </c>
      <c r="R16" s="115">
        <f>R$14*VLOOKUP($A16,AgeFactors!$A:$B,2)</f>
        <v>256.99</v>
      </c>
      <c r="S16" s="115">
        <f>S$14*VLOOKUP($A16,AgeFactors!$A:$B,2)</f>
        <v>226.96</v>
      </c>
      <c r="T16" s="116">
        <f>T$14*VLOOKUP($A16,AgeFactors!$A:$B,2)</f>
        <v>174.35</v>
      </c>
      <c r="U16" s="132">
        <f>U$14*VLOOKUP($A16,AgeFactors!$A:$B,2)</f>
        <v>171.37</v>
      </c>
    </row>
    <row r="17" spans="1:21" s="28" customFormat="1" ht="24" customHeight="1" x14ac:dyDescent="0.25">
      <c r="A17" s="26">
        <v>24</v>
      </c>
      <c r="B17" s="123">
        <v>24</v>
      </c>
      <c r="C17" s="117">
        <f>C$14*VLOOKUP($A17,AgeFactors!$A:$B,2)</f>
        <v>465.4</v>
      </c>
      <c r="D17" s="117">
        <f>D$14*VLOOKUP($A17,AgeFactors!$A:$B,2)</f>
        <v>383.48</v>
      </c>
      <c r="E17" s="115">
        <f>E$14*VLOOKUP($A17,AgeFactors!$A:$B,2)</f>
        <v>363.18</v>
      </c>
      <c r="F17" s="115">
        <f>F$14*VLOOKUP($A17,AgeFactors!$A:$B,2)</f>
        <v>362.31</v>
      </c>
      <c r="G17" s="115">
        <f>G$14*VLOOKUP($A17,AgeFactors!$A:$B,2)</f>
        <v>340.55</v>
      </c>
      <c r="H17" s="115">
        <f>H$14*VLOOKUP($A17,AgeFactors!$A:$B,2)</f>
        <v>286.35000000000002</v>
      </c>
      <c r="I17" s="116">
        <f>I$14*VLOOKUP($A17,AgeFactors!$A:$B,2)</f>
        <v>260.38</v>
      </c>
      <c r="J17" s="116">
        <f>J$14*VLOOKUP($A17,AgeFactors!$A:$B,2)</f>
        <v>254.04</v>
      </c>
      <c r="K17" s="117">
        <f>K$14*VLOOKUP($A17,AgeFactors!$A:$B,2)</f>
        <v>365.18</v>
      </c>
      <c r="L17" s="115">
        <f>L$14*VLOOKUP($A17,AgeFactors!$A:$B,2)</f>
        <v>360.75</v>
      </c>
      <c r="M17" s="118">
        <f>M$14*VLOOKUP($A17,AgeFactors!$A:$B,2)</f>
        <v>342.81</v>
      </c>
      <c r="N17" s="115">
        <f>N$14*VLOOKUP($A17,AgeFactors!$A:$B,2)</f>
        <v>337.9</v>
      </c>
      <c r="O17" s="118">
        <f>O$14*VLOOKUP($A17,AgeFactors!$A:$B,2)</f>
        <v>290.75</v>
      </c>
      <c r="P17" s="119">
        <f>P$14*VLOOKUP($A17,AgeFactors!$A:$B,2)</f>
        <v>259.75</v>
      </c>
      <c r="Q17" s="116">
        <f>Q$14*VLOOKUP($A17,AgeFactors!$A:$B,2)</f>
        <v>246.58</v>
      </c>
      <c r="R17" s="115">
        <f>R$14*VLOOKUP($A17,AgeFactors!$A:$B,2)</f>
        <v>256.99</v>
      </c>
      <c r="S17" s="115">
        <f>S$14*VLOOKUP($A17,AgeFactors!$A:$B,2)</f>
        <v>226.96</v>
      </c>
      <c r="T17" s="116">
        <f>T$14*VLOOKUP($A17,AgeFactors!$A:$B,2)</f>
        <v>174.35</v>
      </c>
      <c r="U17" s="132">
        <f>U$14*VLOOKUP($A17,AgeFactors!$A:$B,2)</f>
        <v>171.37</v>
      </c>
    </row>
    <row r="18" spans="1:21" s="27" customFormat="1" ht="24" customHeight="1" x14ac:dyDescent="0.25">
      <c r="A18" s="26">
        <v>25</v>
      </c>
      <c r="B18" s="123">
        <v>25</v>
      </c>
      <c r="C18" s="117">
        <f>C$14*VLOOKUP($A18,AgeFactors!$A:$B,2)</f>
        <v>467.26159999999999</v>
      </c>
      <c r="D18" s="117">
        <f>D$14*VLOOKUP($A18,AgeFactors!$A:$B,2)</f>
        <v>385.01392000000004</v>
      </c>
      <c r="E18" s="115">
        <f>E$14*VLOOKUP($A18,AgeFactors!$A:$B,2)</f>
        <v>364.63272000000001</v>
      </c>
      <c r="F18" s="115">
        <f>F$14*VLOOKUP($A18,AgeFactors!$A:$B,2)</f>
        <v>363.75923999999998</v>
      </c>
      <c r="G18" s="115">
        <f>G$14*VLOOKUP($A18,AgeFactors!$A:$B,2)</f>
        <v>341.91219999999998</v>
      </c>
      <c r="H18" s="115">
        <f>H$14*VLOOKUP($A18,AgeFactors!$A:$B,2)</f>
        <v>287.49540000000002</v>
      </c>
      <c r="I18" s="116">
        <f>I$14*VLOOKUP($A18,AgeFactors!$A:$B,2)</f>
        <v>261.42151999999999</v>
      </c>
      <c r="J18" s="116">
        <f>J$14*VLOOKUP($A18,AgeFactors!$A:$B,2)</f>
        <v>255.05616000000001</v>
      </c>
      <c r="K18" s="117">
        <f>K$14*VLOOKUP($A18,AgeFactors!$A:$B,2)</f>
        <v>366.64071999999999</v>
      </c>
      <c r="L18" s="115">
        <f>L$14*VLOOKUP($A18,AgeFactors!$A:$B,2)</f>
        <v>362.19299999999998</v>
      </c>
      <c r="M18" s="118">
        <f>M$14*VLOOKUP($A18,AgeFactors!$A:$B,2)</f>
        <v>344.18124</v>
      </c>
      <c r="N18" s="115">
        <f>N$14*VLOOKUP($A18,AgeFactors!$A:$B,2)</f>
        <v>339.2516</v>
      </c>
      <c r="O18" s="118">
        <f>O$14*VLOOKUP($A18,AgeFactors!$A:$B,2)</f>
        <v>291.91300000000001</v>
      </c>
      <c r="P18" s="119">
        <f>P$14*VLOOKUP($A18,AgeFactors!$A:$B,2)</f>
        <v>260.78899999999999</v>
      </c>
      <c r="Q18" s="116">
        <f>Q$14*VLOOKUP($A18,AgeFactors!$A:$B,2)</f>
        <v>247.56632000000002</v>
      </c>
      <c r="R18" s="115">
        <f>R$14*VLOOKUP($A18,AgeFactors!$A:$B,2)</f>
        <v>258.01796000000002</v>
      </c>
      <c r="S18" s="115">
        <f>S$14*VLOOKUP($A18,AgeFactors!$A:$B,2)</f>
        <v>227.86784</v>
      </c>
      <c r="T18" s="116">
        <f>T$14*VLOOKUP($A18,AgeFactors!$A:$B,2)</f>
        <v>175.04739999999998</v>
      </c>
      <c r="U18" s="132">
        <f>U$14*VLOOKUP($A18,AgeFactors!$A:$B,2)</f>
        <v>172.05548000000002</v>
      </c>
    </row>
    <row r="19" spans="1:21" s="27" customFormat="1" ht="24" customHeight="1" x14ac:dyDescent="0.25">
      <c r="A19" s="26">
        <v>26</v>
      </c>
      <c r="B19" s="123">
        <v>26</v>
      </c>
      <c r="C19" s="117">
        <f>C$14*VLOOKUP($A19,AgeFactors!$A:$B,2)</f>
        <v>476.56959999999998</v>
      </c>
      <c r="D19" s="117">
        <f>D$14*VLOOKUP($A19,AgeFactors!$A:$B,2)</f>
        <v>392.68352000000004</v>
      </c>
      <c r="E19" s="115">
        <f>E$14*VLOOKUP($A19,AgeFactors!$A:$B,2)</f>
        <v>371.89632</v>
      </c>
      <c r="F19" s="115">
        <f>F$14*VLOOKUP($A19,AgeFactors!$A:$B,2)</f>
        <v>371.00544000000002</v>
      </c>
      <c r="G19" s="115">
        <f>G$14*VLOOKUP($A19,AgeFactors!$A:$B,2)</f>
        <v>348.72320000000002</v>
      </c>
      <c r="H19" s="115">
        <f>H$14*VLOOKUP($A19,AgeFactors!$A:$B,2)</f>
        <v>293.22240000000005</v>
      </c>
      <c r="I19" s="116">
        <f>I$14*VLOOKUP($A19,AgeFactors!$A:$B,2)</f>
        <v>266.62912</v>
      </c>
      <c r="J19" s="116">
        <f>J$14*VLOOKUP($A19,AgeFactors!$A:$B,2)</f>
        <v>260.13695999999999</v>
      </c>
      <c r="K19" s="117">
        <f>K$14*VLOOKUP($A19,AgeFactors!$A:$B,2)</f>
        <v>373.94432</v>
      </c>
      <c r="L19" s="115">
        <f>L$14*VLOOKUP($A19,AgeFactors!$A:$B,2)</f>
        <v>369.40800000000002</v>
      </c>
      <c r="M19" s="118">
        <f>M$14*VLOOKUP($A19,AgeFactors!$A:$B,2)</f>
        <v>351.03744</v>
      </c>
      <c r="N19" s="115">
        <f>N$14*VLOOKUP($A19,AgeFactors!$A:$B,2)</f>
        <v>346.00959999999998</v>
      </c>
      <c r="O19" s="118">
        <f>O$14*VLOOKUP($A19,AgeFactors!$A:$B,2)</f>
        <v>297.72800000000001</v>
      </c>
      <c r="P19" s="119">
        <f>P$14*VLOOKUP($A19,AgeFactors!$A:$B,2)</f>
        <v>265.98399999999998</v>
      </c>
      <c r="Q19" s="116">
        <f>Q$14*VLOOKUP($A19,AgeFactors!$A:$B,2)</f>
        <v>252.49792000000002</v>
      </c>
      <c r="R19" s="115">
        <f>R$14*VLOOKUP($A19,AgeFactors!$A:$B,2)</f>
        <v>263.15776</v>
      </c>
      <c r="S19" s="115">
        <f>S$14*VLOOKUP($A19,AgeFactors!$A:$B,2)</f>
        <v>232.40704000000002</v>
      </c>
      <c r="T19" s="116">
        <f>T$14*VLOOKUP($A19,AgeFactors!$A:$B,2)</f>
        <v>178.53440000000001</v>
      </c>
      <c r="U19" s="132">
        <f>U$14*VLOOKUP($A19,AgeFactors!$A:$B,2)</f>
        <v>175.48287999999999</v>
      </c>
    </row>
    <row r="20" spans="1:21" s="27" customFormat="1" ht="24" customHeight="1" x14ac:dyDescent="0.25">
      <c r="A20" s="26">
        <v>27</v>
      </c>
      <c r="B20" s="123">
        <v>27</v>
      </c>
      <c r="C20" s="117">
        <f>C$14*VLOOKUP($A20,AgeFactors!$A:$B,2)</f>
        <v>487.73919999999998</v>
      </c>
      <c r="D20" s="117">
        <f>D$14*VLOOKUP($A20,AgeFactors!$A:$B,2)</f>
        <v>401.88704000000001</v>
      </c>
      <c r="E20" s="115">
        <f>E$14*VLOOKUP($A20,AgeFactors!$A:$B,2)</f>
        <v>380.61264</v>
      </c>
      <c r="F20" s="115">
        <f>F$14*VLOOKUP($A20,AgeFactors!$A:$B,2)</f>
        <v>379.70088000000004</v>
      </c>
      <c r="G20" s="115">
        <f>G$14*VLOOKUP($A20,AgeFactors!$A:$B,2)</f>
        <v>356.89640000000003</v>
      </c>
      <c r="H20" s="115">
        <f>H$14*VLOOKUP($A20,AgeFactors!$A:$B,2)</f>
        <v>300.09480000000002</v>
      </c>
      <c r="I20" s="116">
        <f>I$14*VLOOKUP($A20,AgeFactors!$A:$B,2)</f>
        <v>272.87824000000001</v>
      </c>
      <c r="J20" s="116">
        <f>J$14*VLOOKUP($A20,AgeFactors!$A:$B,2)</f>
        <v>266.23392000000001</v>
      </c>
      <c r="K20" s="117">
        <f>K$14*VLOOKUP($A20,AgeFactors!$A:$B,2)</f>
        <v>382.70864</v>
      </c>
      <c r="L20" s="115">
        <f>L$14*VLOOKUP($A20,AgeFactors!$A:$B,2)</f>
        <v>378.06600000000003</v>
      </c>
      <c r="M20" s="118">
        <f>M$14*VLOOKUP($A20,AgeFactors!$A:$B,2)</f>
        <v>359.26488000000001</v>
      </c>
      <c r="N20" s="115">
        <f>N$14*VLOOKUP($A20,AgeFactors!$A:$B,2)</f>
        <v>354.11919999999998</v>
      </c>
      <c r="O20" s="118">
        <f>O$14*VLOOKUP($A20,AgeFactors!$A:$B,2)</f>
        <v>304.70600000000002</v>
      </c>
      <c r="P20" s="119">
        <f>P$14*VLOOKUP($A20,AgeFactors!$A:$B,2)</f>
        <v>272.21800000000002</v>
      </c>
      <c r="Q20" s="116">
        <f>Q$14*VLOOKUP($A20,AgeFactors!$A:$B,2)</f>
        <v>258.41584</v>
      </c>
      <c r="R20" s="115">
        <f>R$14*VLOOKUP($A20,AgeFactors!$A:$B,2)</f>
        <v>269.32552000000004</v>
      </c>
      <c r="S20" s="115">
        <f>S$14*VLOOKUP($A20,AgeFactors!$A:$B,2)</f>
        <v>237.85408000000001</v>
      </c>
      <c r="T20" s="116">
        <f>T$14*VLOOKUP($A20,AgeFactors!$A:$B,2)</f>
        <v>182.71879999999999</v>
      </c>
      <c r="U20" s="132">
        <f>U$14*VLOOKUP($A20,AgeFactors!$A:$B,2)</f>
        <v>179.59576000000001</v>
      </c>
    </row>
    <row r="21" spans="1:21" s="27" customFormat="1" ht="24" customHeight="1" x14ac:dyDescent="0.25">
      <c r="A21" s="26">
        <v>28</v>
      </c>
      <c r="B21" s="123">
        <v>28</v>
      </c>
      <c r="C21" s="117">
        <f>C$14*VLOOKUP($A21,AgeFactors!$A:$B,2)</f>
        <v>505.88979999999998</v>
      </c>
      <c r="D21" s="117">
        <f>D$14*VLOOKUP($A21,AgeFactors!$A:$B,2)</f>
        <v>416.84276</v>
      </c>
      <c r="E21" s="115">
        <f>E$14*VLOOKUP($A21,AgeFactors!$A:$B,2)</f>
        <v>394.77665999999999</v>
      </c>
      <c r="F21" s="115">
        <f>F$14*VLOOKUP($A21,AgeFactors!$A:$B,2)</f>
        <v>393.83096999999998</v>
      </c>
      <c r="G21" s="115">
        <f>G$14*VLOOKUP($A21,AgeFactors!$A:$B,2)</f>
        <v>370.17784999999998</v>
      </c>
      <c r="H21" s="115">
        <f>H$14*VLOOKUP($A21,AgeFactors!$A:$B,2)</f>
        <v>311.26245</v>
      </c>
      <c r="I21" s="116">
        <f>I$14*VLOOKUP($A21,AgeFactors!$A:$B,2)</f>
        <v>283.03305999999998</v>
      </c>
      <c r="J21" s="116">
        <f>J$14*VLOOKUP($A21,AgeFactors!$A:$B,2)</f>
        <v>276.14148</v>
      </c>
      <c r="K21" s="117">
        <f>K$14*VLOOKUP($A21,AgeFactors!$A:$B,2)</f>
        <v>396.95065999999997</v>
      </c>
      <c r="L21" s="115">
        <f>L$14*VLOOKUP($A21,AgeFactors!$A:$B,2)</f>
        <v>392.13524999999998</v>
      </c>
      <c r="M21" s="118">
        <f>M$14*VLOOKUP($A21,AgeFactors!$A:$B,2)</f>
        <v>372.63446999999996</v>
      </c>
      <c r="N21" s="115">
        <f>N$14*VLOOKUP($A21,AgeFactors!$A:$B,2)</f>
        <v>367.29729999999995</v>
      </c>
      <c r="O21" s="118">
        <f>O$14*VLOOKUP($A21,AgeFactors!$A:$B,2)</f>
        <v>316.04525000000001</v>
      </c>
      <c r="P21" s="119">
        <f>P$14*VLOOKUP($A21,AgeFactors!$A:$B,2)</f>
        <v>282.34825000000001</v>
      </c>
      <c r="Q21" s="116">
        <f>Q$14*VLOOKUP($A21,AgeFactors!$A:$B,2)</f>
        <v>268.03246000000001</v>
      </c>
      <c r="R21" s="115">
        <f>R$14*VLOOKUP($A21,AgeFactors!$A:$B,2)</f>
        <v>279.34813000000003</v>
      </c>
      <c r="S21" s="115">
        <f>S$14*VLOOKUP($A21,AgeFactors!$A:$B,2)</f>
        <v>246.70552000000001</v>
      </c>
      <c r="T21" s="116">
        <f>T$14*VLOOKUP($A21,AgeFactors!$A:$B,2)</f>
        <v>189.51845</v>
      </c>
      <c r="U21" s="132">
        <f>U$14*VLOOKUP($A21,AgeFactors!$A:$B,2)</f>
        <v>186.27919</v>
      </c>
    </row>
    <row r="22" spans="1:21" s="27" customFormat="1" ht="24" customHeight="1" x14ac:dyDescent="0.25">
      <c r="A22" s="26">
        <v>29</v>
      </c>
      <c r="B22" s="123">
        <v>29</v>
      </c>
      <c r="C22" s="117">
        <f>C$14*VLOOKUP($A22,AgeFactors!$A:$B,2)</f>
        <v>520.7826</v>
      </c>
      <c r="D22" s="117">
        <f>D$14*VLOOKUP($A22,AgeFactors!$A:$B,2)</f>
        <v>429.11412000000001</v>
      </c>
      <c r="E22" s="115">
        <f>E$14*VLOOKUP($A22,AgeFactors!$A:$B,2)</f>
        <v>406.39841999999999</v>
      </c>
      <c r="F22" s="115">
        <f>F$14*VLOOKUP($A22,AgeFactors!$A:$B,2)</f>
        <v>405.42489</v>
      </c>
      <c r="G22" s="115">
        <f>G$14*VLOOKUP($A22,AgeFactors!$A:$B,2)</f>
        <v>381.07544999999999</v>
      </c>
      <c r="H22" s="115">
        <f>H$14*VLOOKUP($A22,AgeFactors!$A:$B,2)</f>
        <v>320.42565000000002</v>
      </c>
      <c r="I22" s="116">
        <f>I$14*VLOOKUP($A22,AgeFactors!$A:$B,2)</f>
        <v>291.36521999999997</v>
      </c>
      <c r="J22" s="116">
        <f>J$14*VLOOKUP($A22,AgeFactors!$A:$B,2)</f>
        <v>284.27076</v>
      </c>
      <c r="K22" s="117">
        <f>K$14*VLOOKUP($A22,AgeFactors!$A:$B,2)</f>
        <v>408.63641999999999</v>
      </c>
      <c r="L22" s="115">
        <f>L$14*VLOOKUP($A22,AgeFactors!$A:$B,2)</f>
        <v>403.67925000000002</v>
      </c>
      <c r="M22" s="118">
        <f>M$14*VLOOKUP($A22,AgeFactors!$A:$B,2)</f>
        <v>383.60439000000002</v>
      </c>
      <c r="N22" s="115">
        <f>N$14*VLOOKUP($A22,AgeFactors!$A:$B,2)</f>
        <v>378.11009999999999</v>
      </c>
      <c r="O22" s="118">
        <f>O$14*VLOOKUP($A22,AgeFactors!$A:$B,2)</f>
        <v>325.34924999999998</v>
      </c>
      <c r="P22" s="119">
        <f>P$14*VLOOKUP($A22,AgeFactors!$A:$B,2)</f>
        <v>290.66025000000002</v>
      </c>
      <c r="Q22" s="116">
        <f>Q$14*VLOOKUP($A22,AgeFactors!$A:$B,2)</f>
        <v>275.92302000000001</v>
      </c>
      <c r="R22" s="115">
        <f>R$14*VLOOKUP($A22,AgeFactors!$A:$B,2)</f>
        <v>287.57181000000003</v>
      </c>
      <c r="S22" s="115">
        <f>S$14*VLOOKUP($A22,AgeFactors!$A:$B,2)</f>
        <v>253.96824000000001</v>
      </c>
      <c r="T22" s="116">
        <f>T$14*VLOOKUP($A22,AgeFactors!$A:$B,2)</f>
        <v>195.09764999999999</v>
      </c>
      <c r="U22" s="132">
        <f>U$14*VLOOKUP($A22,AgeFactors!$A:$B,2)</f>
        <v>191.76303000000001</v>
      </c>
    </row>
    <row r="23" spans="1:21" s="27" customFormat="1" ht="24" customHeight="1" x14ac:dyDescent="0.25">
      <c r="A23" s="26">
        <v>30</v>
      </c>
      <c r="B23" s="123">
        <v>30</v>
      </c>
      <c r="C23" s="117">
        <f>C$14*VLOOKUP($A23,AgeFactors!$A:$B,2)</f>
        <v>528.22899999999993</v>
      </c>
      <c r="D23" s="117">
        <f>D$14*VLOOKUP($A23,AgeFactors!$A:$B,2)</f>
        <v>435.24980000000005</v>
      </c>
      <c r="E23" s="115">
        <f>E$14*VLOOKUP($A23,AgeFactors!$A:$B,2)</f>
        <v>412.20929999999998</v>
      </c>
      <c r="F23" s="115">
        <f>F$14*VLOOKUP($A23,AgeFactors!$A:$B,2)</f>
        <v>411.22185000000002</v>
      </c>
      <c r="G23" s="115">
        <f>G$14*VLOOKUP($A23,AgeFactors!$A:$B,2)</f>
        <v>386.52424999999999</v>
      </c>
      <c r="H23" s="115">
        <f>H$14*VLOOKUP($A23,AgeFactors!$A:$B,2)</f>
        <v>325.00725000000006</v>
      </c>
      <c r="I23" s="116">
        <f>I$14*VLOOKUP($A23,AgeFactors!$A:$B,2)</f>
        <v>295.53129999999999</v>
      </c>
      <c r="J23" s="116">
        <f>J$14*VLOOKUP($A23,AgeFactors!$A:$B,2)</f>
        <v>288.33539999999999</v>
      </c>
      <c r="K23" s="117">
        <f>K$14*VLOOKUP($A23,AgeFactors!$A:$B,2)</f>
        <v>414.47930000000002</v>
      </c>
      <c r="L23" s="115">
        <f>L$14*VLOOKUP($A23,AgeFactors!$A:$B,2)</f>
        <v>409.45125000000002</v>
      </c>
      <c r="M23" s="118">
        <f>M$14*VLOOKUP($A23,AgeFactors!$A:$B,2)</f>
        <v>389.08935000000002</v>
      </c>
      <c r="N23" s="115">
        <f>N$14*VLOOKUP($A23,AgeFactors!$A:$B,2)</f>
        <v>383.51649999999995</v>
      </c>
      <c r="O23" s="118">
        <f>O$14*VLOOKUP($A23,AgeFactors!$A:$B,2)</f>
        <v>330.00125000000003</v>
      </c>
      <c r="P23" s="119">
        <f>P$14*VLOOKUP($A23,AgeFactors!$A:$B,2)</f>
        <v>294.81625000000003</v>
      </c>
      <c r="Q23" s="116">
        <f>Q$14*VLOOKUP($A23,AgeFactors!$A:$B,2)</f>
        <v>279.86830000000003</v>
      </c>
      <c r="R23" s="115">
        <f>R$14*VLOOKUP($A23,AgeFactors!$A:$B,2)</f>
        <v>291.68365</v>
      </c>
      <c r="S23" s="115">
        <f>S$14*VLOOKUP($A23,AgeFactors!$A:$B,2)</f>
        <v>257.59960000000001</v>
      </c>
      <c r="T23" s="116">
        <f>T$14*VLOOKUP($A23,AgeFactors!$A:$B,2)</f>
        <v>197.88724999999999</v>
      </c>
      <c r="U23" s="132">
        <f>U$14*VLOOKUP($A23,AgeFactors!$A:$B,2)</f>
        <v>194.50495000000001</v>
      </c>
    </row>
    <row r="24" spans="1:21" s="27" customFormat="1" ht="24" customHeight="1" x14ac:dyDescent="0.25">
      <c r="A24" s="26">
        <v>31</v>
      </c>
      <c r="B24" s="123">
        <v>31</v>
      </c>
      <c r="C24" s="117">
        <f>C$14*VLOOKUP($A24,AgeFactors!$A:$B,2)</f>
        <v>539.39859999999999</v>
      </c>
      <c r="D24" s="117">
        <f>D$14*VLOOKUP($A24,AgeFactors!$A:$B,2)</f>
        <v>444.45332000000002</v>
      </c>
      <c r="E24" s="115">
        <f>E$14*VLOOKUP($A24,AgeFactors!$A:$B,2)</f>
        <v>420.92562000000004</v>
      </c>
      <c r="F24" s="115">
        <f>F$14*VLOOKUP($A24,AgeFactors!$A:$B,2)</f>
        <v>419.91729000000004</v>
      </c>
      <c r="G24" s="115">
        <f>G$14*VLOOKUP($A24,AgeFactors!$A:$B,2)</f>
        <v>394.69745</v>
      </c>
      <c r="H24" s="115">
        <f>H$14*VLOOKUP($A24,AgeFactors!$A:$B,2)</f>
        <v>331.87965000000003</v>
      </c>
      <c r="I24" s="116">
        <f>I$14*VLOOKUP($A24,AgeFactors!$A:$B,2)</f>
        <v>301.78041999999999</v>
      </c>
      <c r="J24" s="116">
        <f>J$14*VLOOKUP($A24,AgeFactors!$A:$B,2)</f>
        <v>294.43236000000002</v>
      </c>
      <c r="K24" s="117">
        <f>K$14*VLOOKUP($A24,AgeFactors!$A:$B,2)</f>
        <v>423.24362000000002</v>
      </c>
      <c r="L24" s="115">
        <f>L$14*VLOOKUP($A24,AgeFactors!$A:$B,2)</f>
        <v>418.10925000000003</v>
      </c>
      <c r="M24" s="118">
        <f>M$14*VLOOKUP($A24,AgeFactors!$A:$B,2)</f>
        <v>397.31679000000003</v>
      </c>
      <c r="N24" s="115">
        <f>N$14*VLOOKUP($A24,AgeFactors!$A:$B,2)</f>
        <v>391.62610000000001</v>
      </c>
      <c r="O24" s="118">
        <f>O$14*VLOOKUP($A24,AgeFactors!$A:$B,2)</f>
        <v>336.97925000000004</v>
      </c>
      <c r="P24" s="119">
        <f>P$14*VLOOKUP($A24,AgeFactors!$A:$B,2)</f>
        <v>301.05025000000001</v>
      </c>
      <c r="Q24" s="116">
        <f>Q$14*VLOOKUP($A24,AgeFactors!$A:$B,2)</f>
        <v>285.78622000000001</v>
      </c>
      <c r="R24" s="115">
        <f>R$14*VLOOKUP($A24,AgeFactors!$A:$B,2)</f>
        <v>297.85141000000004</v>
      </c>
      <c r="S24" s="115">
        <f>S$14*VLOOKUP($A24,AgeFactors!$A:$B,2)</f>
        <v>263.04664000000002</v>
      </c>
      <c r="T24" s="116">
        <f>T$14*VLOOKUP($A24,AgeFactors!$A:$B,2)</f>
        <v>202.07165000000001</v>
      </c>
      <c r="U24" s="132">
        <f>U$14*VLOOKUP($A24,AgeFactors!$A:$B,2)</f>
        <v>198.61783</v>
      </c>
    </row>
    <row r="25" spans="1:21" s="27" customFormat="1" ht="24" customHeight="1" x14ac:dyDescent="0.25">
      <c r="A25" s="26">
        <v>32</v>
      </c>
      <c r="B25" s="123">
        <v>32</v>
      </c>
      <c r="C25" s="117">
        <f>C$14*VLOOKUP($A25,AgeFactors!$A:$B,2)</f>
        <v>550.56820000000005</v>
      </c>
      <c r="D25" s="117">
        <f>D$14*VLOOKUP($A25,AgeFactors!$A:$B,2)</f>
        <v>453.65684000000005</v>
      </c>
      <c r="E25" s="115">
        <f>E$14*VLOOKUP($A25,AgeFactors!$A:$B,2)</f>
        <v>429.64194000000003</v>
      </c>
      <c r="F25" s="115">
        <f>F$14*VLOOKUP($A25,AgeFactors!$A:$B,2)</f>
        <v>428.61273</v>
      </c>
      <c r="G25" s="115">
        <f>G$14*VLOOKUP($A25,AgeFactors!$A:$B,2)</f>
        <v>402.87065000000001</v>
      </c>
      <c r="H25" s="115">
        <f>H$14*VLOOKUP($A25,AgeFactors!$A:$B,2)</f>
        <v>338.75205000000005</v>
      </c>
      <c r="I25" s="116">
        <f>I$14*VLOOKUP($A25,AgeFactors!$A:$B,2)</f>
        <v>308.02954</v>
      </c>
      <c r="J25" s="116">
        <f>J$14*VLOOKUP($A25,AgeFactors!$A:$B,2)</f>
        <v>300.52931999999998</v>
      </c>
      <c r="K25" s="117">
        <f>K$14*VLOOKUP($A25,AgeFactors!$A:$B,2)</f>
        <v>432.00794000000002</v>
      </c>
      <c r="L25" s="115">
        <f>L$14*VLOOKUP($A25,AgeFactors!$A:$B,2)</f>
        <v>426.76725000000005</v>
      </c>
      <c r="M25" s="118">
        <f>M$14*VLOOKUP($A25,AgeFactors!$A:$B,2)</f>
        <v>405.54423000000003</v>
      </c>
      <c r="N25" s="115">
        <f>N$14*VLOOKUP($A25,AgeFactors!$A:$B,2)</f>
        <v>399.73570000000001</v>
      </c>
      <c r="O25" s="118">
        <f>O$14*VLOOKUP($A25,AgeFactors!$A:$B,2)</f>
        <v>343.95724999999999</v>
      </c>
      <c r="P25" s="119">
        <f>P$14*VLOOKUP($A25,AgeFactors!$A:$B,2)</f>
        <v>307.28424999999999</v>
      </c>
      <c r="Q25" s="116">
        <f>Q$14*VLOOKUP($A25,AgeFactors!$A:$B,2)</f>
        <v>291.70414000000005</v>
      </c>
      <c r="R25" s="115">
        <f>R$14*VLOOKUP($A25,AgeFactors!$A:$B,2)</f>
        <v>304.01917000000003</v>
      </c>
      <c r="S25" s="115">
        <f>S$14*VLOOKUP($A25,AgeFactors!$A:$B,2)</f>
        <v>268.49368000000004</v>
      </c>
      <c r="T25" s="116">
        <f>T$14*VLOOKUP($A25,AgeFactors!$A:$B,2)</f>
        <v>206.25605000000002</v>
      </c>
      <c r="U25" s="132">
        <f>U$14*VLOOKUP($A25,AgeFactors!$A:$B,2)</f>
        <v>202.73071000000002</v>
      </c>
    </row>
    <row r="26" spans="1:21" s="27" customFormat="1" ht="24" customHeight="1" x14ac:dyDescent="0.25">
      <c r="A26" s="26">
        <v>33</v>
      </c>
      <c r="B26" s="123">
        <v>33</v>
      </c>
      <c r="C26" s="117">
        <f>C$14*VLOOKUP($A26,AgeFactors!$A:$B,2)</f>
        <v>557.54919999999993</v>
      </c>
      <c r="D26" s="117">
        <f>D$14*VLOOKUP($A26,AgeFactors!$A:$B,2)</f>
        <v>459.40904</v>
      </c>
      <c r="E26" s="115">
        <f>E$14*VLOOKUP($A26,AgeFactors!$A:$B,2)</f>
        <v>435.08963999999997</v>
      </c>
      <c r="F26" s="115">
        <f>F$14*VLOOKUP($A26,AgeFactors!$A:$B,2)</f>
        <v>434.04737999999998</v>
      </c>
      <c r="G26" s="115">
        <f>G$14*VLOOKUP($A26,AgeFactors!$A:$B,2)</f>
        <v>407.97890000000001</v>
      </c>
      <c r="H26" s="115">
        <f>H$14*VLOOKUP($A26,AgeFactors!$A:$B,2)</f>
        <v>343.04730000000001</v>
      </c>
      <c r="I26" s="116">
        <f>I$14*VLOOKUP($A26,AgeFactors!$A:$B,2)</f>
        <v>311.93523999999996</v>
      </c>
      <c r="J26" s="116">
        <f>J$14*VLOOKUP($A26,AgeFactors!$A:$B,2)</f>
        <v>304.33992000000001</v>
      </c>
      <c r="K26" s="117">
        <f>K$14*VLOOKUP($A26,AgeFactors!$A:$B,2)</f>
        <v>437.48563999999999</v>
      </c>
      <c r="L26" s="115">
        <f>L$14*VLOOKUP($A26,AgeFactors!$A:$B,2)</f>
        <v>432.17849999999999</v>
      </c>
      <c r="M26" s="118">
        <f>M$14*VLOOKUP($A26,AgeFactors!$A:$B,2)</f>
        <v>410.68637999999999</v>
      </c>
      <c r="N26" s="115">
        <f>N$14*VLOOKUP($A26,AgeFactors!$A:$B,2)</f>
        <v>404.80419999999998</v>
      </c>
      <c r="O26" s="118">
        <f>O$14*VLOOKUP($A26,AgeFactors!$A:$B,2)</f>
        <v>348.31849999999997</v>
      </c>
      <c r="P26" s="119">
        <f>P$14*VLOOKUP($A26,AgeFactors!$A:$B,2)</f>
        <v>311.18049999999999</v>
      </c>
      <c r="Q26" s="116">
        <f>Q$14*VLOOKUP($A26,AgeFactors!$A:$B,2)</f>
        <v>295.40284000000003</v>
      </c>
      <c r="R26" s="115">
        <f>R$14*VLOOKUP($A26,AgeFactors!$A:$B,2)</f>
        <v>307.87401999999997</v>
      </c>
      <c r="S26" s="115">
        <f>S$14*VLOOKUP($A26,AgeFactors!$A:$B,2)</f>
        <v>271.89807999999999</v>
      </c>
      <c r="T26" s="116">
        <f>T$14*VLOOKUP($A26,AgeFactors!$A:$B,2)</f>
        <v>208.87129999999999</v>
      </c>
      <c r="U26" s="132">
        <f>U$14*VLOOKUP($A26,AgeFactors!$A:$B,2)</f>
        <v>205.30125999999998</v>
      </c>
    </row>
    <row r="27" spans="1:21" s="27" customFormat="1" ht="24" customHeight="1" x14ac:dyDescent="0.25">
      <c r="A27" s="26">
        <v>34</v>
      </c>
      <c r="B27" s="123">
        <v>34</v>
      </c>
      <c r="C27" s="117">
        <f>C$14*VLOOKUP($A27,AgeFactors!$A:$B,2)</f>
        <v>564.99559999999997</v>
      </c>
      <c r="D27" s="117">
        <f>D$14*VLOOKUP($A27,AgeFactors!$A:$B,2)</f>
        <v>465.54471999999998</v>
      </c>
      <c r="E27" s="115">
        <f>E$14*VLOOKUP($A27,AgeFactors!$A:$B,2)</f>
        <v>440.90051999999997</v>
      </c>
      <c r="F27" s="115">
        <f>F$14*VLOOKUP($A27,AgeFactors!$A:$B,2)</f>
        <v>439.84433999999999</v>
      </c>
      <c r="G27" s="115">
        <f>G$14*VLOOKUP($A27,AgeFactors!$A:$B,2)</f>
        <v>413.42770000000002</v>
      </c>
      <c r="H27" s="115">
        <f>H$14*VLOOKUP($A27,AgeFactors!$A:$B,2)</f>
        <v>347.62890000000004</v>
      </c>
      <c r="I27" s="116">
        <f>I$14*VLOOKUP($A27,AgeFactors!$A:$B,2)</f>
        <v>316.10131999999999</v>
      </c>
      <c r="J27" s="116">
        <f>J$14*VLOOKUP($A27,AgeFactors!$A:$B,2)</f>
        <v>308.40456</v>
      </c>
      <c r="K27" s="117">
        <f>K$14*VLOOKUP($A27,AgeFactors!$A:$B,2)</f>
        <v>443.32851999999997</v>
      </c>
      <c r="L27" s="115">
        <f>L$14*VLOOKUP($A27,AgeFactors!$A:$B,2)</f>
        <v>437.95049999999998</v>
      </c>
      <c r="M27" s="118">
        <f>M$14*VLOOKUP($A27,AgeFactors!$A:$B,2)</f>
        <v>416.17133999999999</v>
      </c>
      <c r="N27" s="115">
        <f>N$14*VLOOKUP($A27,AgeFactors!$A:$B,2)</f>
        <v>410.21059999999994</v>
      </c>
      <c r="O27" s="118">
        <f>O$14*VLOOKUP($A27,AgeFactors!$A:$B,2)</f>
        <v>352.97050000000002</v>
      </c>
      <c r="P27" s="119">
        <f>P$14*VLOOKUP($A27,AgeFactors!$A:$B,2)</f>
        <v>315.3365</v>
      </c>
      <c r="Q27" s="116">
        <f>Q$14*VLOOKUP($A27,AgeFactors!$A:$B,2)</f>
        <v>299.34811999999999</v>
      </c>
      <c r="R27" s="115">
        <f>R$14*VLOOKUP($A27,AgeFactors!$A:$B,2)</f>
        <v>311.98586</v>
      </c>
      <c r="S27" s="115">
        <f>S$14*VLOOKUP($A27,AgeFactors!$A:$B,2)</f>
        <v>275.52944000000002</v>
      </c>
      <c r="T27" s="116">
        <f>T$14*VLOOKUP($A27,AgeFactors!$A:$B,2)</f>
        <v>211.6609</v>
      </c>
      <c r="U27" s="132">
        <f>U$14*VLOOKUP($A27,AgeFactors!$A:$B,2)</f>
        <v>208.04318000000001</v>
      </c>
    </row>
    <row r="28" spans="1:21" s="27" customFormat="1" ht="24" customHeight="1" x14ac:dyDescent="0.25">
      <c r="A28" s="26">
        <v>35</v>
      </c>
      <c r="B28" s="123">
        <v>35</v>
      </c>
      <c r="C28" s="117">
        <f>C$14*VLOOKUP($A28,AgeFactors!$A:$B,2)</f>
        <v>568.71879999999999</v>
      </c>
      <c r="D28" s="117">
        <f>D$14*VLOOKUP($A28,AgeFactors!$A:$B,2)</f>
        <v>468.61256000000003</v>
      </c>
      <c r="E28" s="115">
        <f>E$14*VLOOKUP($A28,AgeFactors!$A:$B,2)</f>
        <v>443.80596000000003</v>
      </c>
      <c r="F28" s="115">
        <f>F$14*VLOOKUP($A28,AgeFactors!$A:$B,2)</f>
        <v>442.74281999999999</v>
      </c>
      <c r="G28" s="115">
        <f>G$14*VLOOKUP($A28,AgeFactors!$A:$B,2)</f>
        <v>416.15210000000002</v>
      </c>
      <c r="H28" s="115">
        <f>H$14*VLOOKUP($A28,AgeFactors!$A:$B,2)</f>
        <v>349.91970000000003</v>
      </c>
      <c r="I28" s="116">
        <f>I$14*VLOOKUP($A28,AgeFactors!$A:$B,2)</f>
        <v>318.18435999999997</v>
      </c>
      <c r="J28" s="116">
        <f>J$14*VLOOKUP($A28,AgeFactors!$A:$B,2)</f>
        <v>310.43687999999997</v>
      </c>
      <c r="K28" s="117">
        <f>K$14*VLOOKUP($A28,AgeFactors!$A:$B,2)</f>
        <v>446.24995999999999</v>
      </c>
      <c r="L28" s="115">
        <f>L$14*VLOOKUP($A28,AgeFactors!$A:$B,2)</f>
        <v>440.8365</v>
      </c>
      <c r="M28" s="118">
        <f>M$14*VLOOKUP($A28,AgeFactors!$A:$B,2)</f>
        <v>418.91381999999999</v>
      </c>
      <c r="N28" s="115">
        <f>N$14*VLOOKUP($A28,AgeFactors!$A:$B,2)</f>
        <v>412.91379999999998</v>
      </c>
      <c r="O28" s="118">
        <f>O$14*VLOOKUP($A28,AgeFactors!$A:$B,2)</f>
        <v>355.29649999999998</v>
      </c>
      <c r="P28" s="119">
        <f>P$14*VLOOKUP($A28,AgeFactors!$A:$B,2)</f>
        <v>317.41449999999998</v>
      </c>
      <c r="Q28" s="116">
        <f>Q$14*VLOOKUP($A28,AgeFactors!$A:$B,2)</f>
        <v>301.32076000000001</v>
      </c>
      <c r="R28" s="115">
        <f>R$14*VLOOKUP($A28,AgeFactors!$A:$B,2)</f>
        <v>314.04178000000002</v>
      </c>
      <c r="S28" s="115">
        <f>S$14*VLOOKUP($A28,AgeFactors!$A:$B,2)</f>
        <v>277.34512000000001</v>
      </c>
      <c r="T28" s="116">
        <f>T$14*VLOOKUP($A28,AgeFactors!$A:$B,2)</f>
        <v>213.0557</v>
      </c>
      <c r="U28" s="132">
        <f>U$14*VLOOKUP($A28,AgeFactors!$A:$B,2)</f>
        <v>209.41414</v>
      </c>
    </row>
    <row r="29" spans="1:21" s="27" customFormat="1" ht="24" customHeight="1" x14ac:dyDescent="0.25">
      <c r="A29" s="26">
        <v>36</v>
      </c>
      <c r="B29" s="123">
        <v>36</v>
      </c>
      <c r="C29" s="117">
        <f>C$14*VLOOKUP($A29,AgeFactors!$A:$B,2)</f>
        <v>572.44200000000001</v>
      </c>
      <c r="D29" s="117">
        <f>D$14*VLOOKUP($A29,AgeFactors!$A:$B,2)</f>
        <v>471.68040000000002</v>
      </c>
      <c r="E29" s="115">
        <f>E$14*VLOOKUP($A29,AgeFactors!$A:$B,2)</f>
        <v>446.71140000000003</v>
      </c>
      <c r="F29" s="115">
        <f>F$14*VLOOKUP($A29,AgeFactors!$A:$B,2)</f>
        <v>445.6413</v>
      </c>
      <c r="G29" s="115">
        <f>G$14*VLOOKUP($A29,AgeFactors!$A:$B,2)</f>
        <v>418.87650000000002</v>
      </c>
      <c r="H29" s="115">
        <f>H$14*VLOOKUP($A29,AgeFactors!$A:$B,2)</f>
        <v>352.21050000000002</v>
      </c>
      <c r="I29" s="116">
        <f>I$14*VLOOKUP($A29,AgeFactors!$A:$B,2)</f>
        <v>320.26740000000001</v>
      </c>
      <c r="J29" s="116">
        <f>J$14*VLOOKUP($A29,AgeFactors!$A:$B,2)</f>
        <v>312.4692</v>
      </c>
      <c r="K29" s="117">
        <f>K$14*VLOOKUP($A29,AgeFactors!$A:$B,2)</f>
        <v>449.17140000000001</v>
      </c>
      <c r="L29" s="115">
        <f>L$14*VLOOKUP($A29,AgeFactors!$A:$B,2)</f>
        <v>443.72249999999997</v>
      </c>
      <c r="M29" s="118">
        <f>M$14*VLOOKUP($A29,AgeFactors!$A:$B,2)</f>
        <v>421.65629999999999</v>
      </c>
      <c r="N29" s="115">
        <f>N$14*VLOOKUP($A29,AgeFactors!$A:$B,2)</f>
        <v>415.61699999999996</v>
      </c>
      <c r="O29" s="118">
        <f>O$14*VLOOKUP($A29,AgeFactors!$A:$B,2)</f>
        <v>357.6225</v>
      </c>
      <c r="P29" s="119">
        <f>P$14*VLOOKUP($A29,AgeFactors!$A:$B,2)</f>
        <v>319.49250000000001</v>
      </c>
      <c r="Q29" s="116">
        <f>Q$14*VLOOKUP($A29,AgeFactors!$A:$B,2)</f>
        <v>303.29340000000002</v>
      </c>
      <c r="R29" s="115">
        <f>R$14*VLOOKUP($A29,AgeFactors!$A:$B,2)</f>
        <v>316.09770000000003</v>
      </c>
      <c r="S29" s="115">
        <f>S$14*VLOOKUP($A29,AgeFactors!$A:$B,2)</f>
        <v>279.16079999999999</v>
      </c>
      <c r="T29" s="116">
        <f>T$14*VLOOKUP($A29,AgeFactors!$A:$B,2)</f>
        <v>214.45049999999998</v>
      </c>
      <c r="U29" s="132">
        <f>U$14*VLOOKUP($A29,AgeFactors!$A:$B,2)</f>
        <v>210.7851</v>
      </c>
    </row>
    <row r="30" spans="1:21" s="27" customFormat="1" ht="24" customHeight="1" x14ac:dyDescent="0.25">
      <c r="A30" s="26">
        <v>37</v>
      </c>
      <c r="B30" s="123">
        <v>37</v>
      </c>
      <c r="C30" s="117">
        <f>C$14*VLOOKUP($A30,AgeFactors!$A:$B,2)</f>
        <v>576.16519999999991</v>
      </c>
      <c r="D30" s="117">
        <f>D$14*VLOOKUP($A30,AgeFactors!$A:$B,2)</f>
        <v>474.74824000000001</v>
      </c>
      <c r="E30" s="115">
        <f>E$14*VLOOKUP($A30,AgeFactors!$A:$B,2)</f>
        <v>449.61684000000002</v>
      </c>
      <c r="F30" s="115">
        <f>F$14*VLOOKUP($A30,AgeFactors!$A:$B,2)</f>
        <v>448.53978000000001</v>
      </c>
      <c r="G30" s="115">
        <f>G$14*VLOOKUP($A30,AgeFactors!$A:$B,2)</f>
        <v>421.60090000000002</v>
      </c>
      <c r="H30" s="115">
        <f>H$14*VLOOKUP($A30,AgeFactors!$A:$B,2)</f>
        <v>354.50130000000001</v>
      </c>
      <c r="I30" s="116">
        <f>I$14*VLOOKUP($A30,AgeFactors!$A:$B,2)</f>
        <v>322.35043999999999</v>
      </c>
      <c r="J30" s="116">
        <f>J$14*VLOOKUP($A30,AgeFactors!$A:$B,2)</f>
        <v>314.50151999999997</v>
      </c>
      <c r="K30" s="117">
        <f>K$14*VLOOKUP($A30,AgeFactors!$A:$B,2)</f>
        <v>452.09284000000002</v>
      </c>
      <c r="L30" s="115">
        <f>L$14*VLOOKUP($A30,AgeFactors!$A:$B,2)</f>
        <v>446.60849999999999</v>
      </c>
      <c r="M30" s="118">
        <f>M$14*VLOOKUP($A30,AgeFactors!$A:$B,2)</f>
        <v>424.39877999999999</v>
      </c>
      <c r="N30" s="115">
        <f>N$14*VLOOKUP($A30,AgeFactors!$A:$B,2)</f>
        <v>418.32019999999994</v>
      </c>
      <c r="O30" s="118">
        <f>O$14*VLOOKUP($A30,AgeFactors!$A:$B,2)</f>
        <v>359.94850000000002</v>
      </c>
      <c r="P30" s="119">
        <f>P$14*VLOOKUP($A30,AgeFactors!$A:$B,2)</f>
        <v>321.57049999999998</v>
      </c>
      <c r="Q30" s="116">
        <f>Q$14*VLOOKUP($A30,AgeFactors!$A:$B,2)</f>
        <v>305.26604000000003</v>
      </c>
      <c r="R30" s="115">
        <f>R$14*VLOOKUP($A30,AgeFactors!$A:$B,2)</f>
        <v>318.15361999999999</v>
      </c>
      <c r="S30" s="115">
        <f>S$14*VLOOKUP($A30,AgeFactors!$A:$B,2)</f>
        <v>280.97647999999998</v>
      </c>
      <c r="T30" s="116">
        <f>T$14*VLOOKUP($A30,AgeFactors!$A:$B,2)</f>
        <v>215.84529999999998</v>
      </c>
      <c r="U30" s="132">
        <f>U$14*VLOOKUP($A30,AgeFactors!$A:$B,2)</f>
        <v>212.15606</v>
      </c>
    </row>
    <row r="31" spans="1:21" s="27" customFormat="1" ht="24" customHeight="1" x14ac:dyDescent="0.25">
      <c r="A31" s="26">
        <v>38</v>
      </c>
      <c r="B31" s="123">
        <v>38</v>
      </c>
      <c r="C31" s="117">
        <f>C$14*VLOOKUP($A31,AgeFactors!$A:$B,2)</f>
        <v>579.88839999999993</v>
      </c>
      <c r="D31" s="117">
        <f>D$14*VLOOKUP($A31,AgeFactors!$A:$B,2)</f>
        <v>477.81608</v>
      </c>
      <c r="E31" s="115">
        <f>E$14*VLOOKUP($A31,AgeFactors!$A:$B,2)</f>
        <v>452.52228000000002</v>
      </c>
      <c r="F31" s="115">
        <f>F$14*VLOOKUP($A31,AgeFactors!$A:$B,2)</f>
        <v>451.43826000000001</v>
      </c>
      <c r="G31" s="115">
        <f>G$14*VLOOKUP($A31,AgeFactors!$A:$B,2)</f>
        <v>424.32530000000003</v>
      </c>
      <c r="H31" s="115">
        <f>H$14*VLOOKUP($A31,AgeFactors!$A:$B,2)</f>
        <v>356.7921</v>
      </c>
      <c r="I31" s="116">
        <f>I$14*VLOOKUP($A31,AgeFactors!$A:$B,2)</f>
        <v>324.43347999999997</v>
      </c>
      <c r="J31" s="116">
        <f>J$14*VLOOKUP($A31,AgeFactors!$A:$B,2)</f>
        <v>316.53384</v>
      </c>
      <c r="K31" s="117">
        <f>K$14*VLOOKUP($A31,AgeFactors!$A:$B,2)</f>
        <v>455.01427999999999</v>
      </c>
      <c r="L31" s="115">
        <f>L$14*VLOOKUP($A31,AgeFactors!$A:$B,2)</f>
        <v>449.49450000000002</v>
      </c>
      <c r="M31" s="118">
        <f>M$14*VLOOKUP($A31,AgeFactors!$A:$B,2)</f>
        <v>427.14125999999999</v>
      </c>
      <c r="N31" s="115">
        <f>N$14*VLOOKUP($A31,AgeFactors!$A:$B,2)</f>
        <v>421.02339999999998</v>
      </c>
      <c r="O31" s="118">
        <f>O$14*VLOOKUP($A31,AgeFactors!$A:$B,2)</f>
        <v>362.27449999999999</v>
      </c>
      <c r="P31" s="119">
        <f>P$14*VLOOKUP($A31,AgeFactors!$A:$B,2)</f>
        <v>323.64850000000001</v>
      </c>
      <c r="Q31" s="116">
        <f>Q$14*VLOOKUP($A31,AgeFactors!$A:$B,2)</f>
        <v>307.23867999999999</v>
      </c>
      <c r="R31" s="115">
        <f>R$14*VLOOKUP($A31,AgeFactors!$A:$B,2)</f>
        <v>320.20954</v>
      </c>
      <c r="S31" s="115">
        <f>S$14*VLOOKUP($A31,AgeFactors!$A:$B,2)</f>
        <v>282.79216000000002</v>
      </c>
      <c r="T31" s="116">
        <f>T$14*VLOOKUP($A31,AgeFactors!$A:$B,2)</f>
        <v>217.24009999999998</v>
      </c>
      <c r="U31" s="132">
        <f>U$14*VLOOKUP($A31,AgeFactors!$A:$B,2)</f>
        <v>213.52701999999999</v>
      </c>
    </row>
    <row r="32" spans="1:21" s="27" customFormat="1" ht="24" customHeight="1" x14ac:dyDescent="0.25">
      <c r="A32" s="26">
        <v>39</v>
      </c>
      <c r="B32" s="123">
        <v>39</v>
      </c>
      <c r="C32" s="117">
        <f>C$14*VLOOKUP($A32,AgeFactors!$A:$B,2)</f>
        <v>587.33479999999997</v>
      </c>
      <c r="D32" s="117">
        <f>D$14*VLOOKUP($A32,AgeFactors!$A:$B,2)</f>
        <v>483.95176000000004</v>
      </c>
      <c r="E32" s="115">
        <f>E$14*VLOOKUP($A32,AgeFactors!$A:$B,2)</f>
        <v>458.33316000000002</v>
      </c>
      <c r="F32" s="115">
        <f>F$14*VLOOKUP($A32,AgeFactors!$A:$B,2)</f>
        <v>457.23522000000003</v>
      </c>
      <c r="G32" s="115">
        <f>G$14*VLOOKUP($A32,AgeFactors!$A:$B,2)</f>
        <v>429.77410000000003</v>
      </c>
      <c r="H32" s="115">
        <f>H$14*VLOOKUP($A32,AgeFactors!$A:$B,2)</f>
        <v>361.37370000000004</v>
      </c>
      <c r="I32" s="116">
        <f>I$14*VLOOKUP($A32,AgeFactors!$A:$B,2)</f>
        <v>328.59956</v>
      </c>
      <c r="J32" s="116">
        <f>J$14*VLOOKUP($A32,AgeFactors!$A:$B,2)</f>
        <v>320.59848</v>
      </c>
      <c r="K32" s="117">
        <f>K$14*VLOOKUP($A32,AgeFactors!$A:$B,2)</f>
        <v>460.85716000000002</v>
      </c>
      <c r="L32" s="115">
        <f>L$14*VLOOKUP($A32,AgeFactors!$A:$B,2)</f>
        <v>455.26650000000001</v>
      </c>
      <c r="M32" s="118">
        <f>M$14*VLOOKUP($A32,AgeFactors!$A:$B,2)</f>
        <v>432.62621999999999</v>
      </c>
      <c r="N32" s="115">
        <f>N$14*VLOOKUP($A32,AgeFactors!$A:$B,2)</f>
        <v>426.4298</v>
      </c>
      <c r="O32" s="118">
        <f>O$14*VLOOKUP($A32,AgeFactors!$A:$B,2)</f>
        <v>366.92649999999998</v>
      </c>
      <c r="P32" s="119">
        <f>P$14*VLOOKUP($A32,AgeFactors!$A:$B,2)</f>
        <v>327.80450000000002</v>
      </c>
      <c r="Q32" s="116">
        <f>Q$14*VLOOKUP($A32,AgeFactors!$A:$B,2)</f>
        <v>311.18396000000001</v>
      </c>
      <c r="R32" s="115">
        <f>R$14*VLOOKUP($A32,AgeFactors!$A:$B,2)</f>
        <v>324.32138000000003</v>
      </c>
      <c r="S32" s="115">
        <f>S$14*VLOOKUP($A32,AgeFactors!$A:$B,2)</f>
        <v>286.42352</v>
      </c>
      <c r="T32" s="116">
        <f>T$14*VLOOKUP($A32,AgeFactors!$A:$B,2)</f>
        <v>220.02969999999999</v>
      </c>
      <c r="U32" s="132">
        <f>U$14*VLOOKUP($A32,AgeFactors!$A:$B,2)</f>
        <v>216.26894000000001</v>
      </c>
    </row>
    <row r="33" spans="1:21" s="27" customFormat="1" ht="24" customHeight="1" x14ac:dyDescent="0.25">
      <c r="A33" s="26">
        <v>40</v>
      </c>
      <c r="B33" s="122">
        <v>40</v>
      </c>
      <c r="C33" s="117">
        <f>C$14*VLOOKUP($A33,AgeFactors!$A:$B,2)</f>
        <v>594.78120000000001</v>
      </c>
      <c r="D33" s="117">
        <f>D$14*VLOOKUP($A33,AgeFactors!$A:$B,2)</f>
        <v>490.08744000000002</v>
      </c>
      <c r="E33" s="115">
        <f>E$14*VLOOKUP($A33,AgeFactors!$A:$B,2)</f>
        <v>464.14404000000002</v>
      </c>
      <c r="F33" s="115">
        <f>F$14*VLOOKUP($A33,AgeFactors!$A:$B,2)</f>
        <v>463.03218000000004</v>
      </c>
      <c r="G33" s="115">
        <f>G$14*VLOOKUP($A33,AgeFactors!$A:$B,2)</f>
        <v>435.22290000000004</v>
      </c>
      <c r="H33" s="115">
        <f>H$14*VLOOKUP($A33,AgeFactors!$A:$B,2)</f>
        <v>365.95530000000002</v>
      </c>
      <c r="I33" s="119">
        <f>I$14*VLOOKUP($A33,AgeFactors!$A:$B,2)</f>
        <v>332.76564000000002</v>
      </c>
      <c r="J33" s="116">
        <f>J$14*VLOOKUP($A33,AgeFactors!$A:$B,2)</f>
        <v>324.66311999999999</v>
      </c>
      <c r="K33" s="115">
        <f>K$14*VLOOKUP($A33,AgeFactors!$A:$B,2)</f>
        <v>466.70004</v>
      </c>
      <c r="L33" s="115">
        <f>L$14*VLOOKUP($A33,AgeFactors!$A:$B,2)</f>
        <v>461.0385</v>
      </c>
      <c r="M33" s="115">
        <f>M$14*VLOOKUP($A33,AgeFactors!$A:$B,2)</f>
        <v>438.11117999999999</v>
      </c>
      <c r="N33" s="115">
        <f>N$14*VLOOKUP($A33,AgeFactors!$A:$B,2)</f>
        <v>431.83619999999996</v>
      </c>
      <c r="O33" s="115">
        <f>O$14*VLOOKUP($A33,AgeFactors!$A:$B,2)</f>
        <v>371.57850000000002</v>
      </c>
      <c r="P33" s="119">
        <f>P$14*VLOOKUP($A33,AgeFactors!$A:$B,2)</f>
        <v>331.96050000000002</v>
      </c>
      <c r="Q33" s="116">
        <f>Q$14*VLOOKUP($A33,AgeFactors!$A:$B,2)</f>
        <v>315.12924000000004</v>
      </c>
      <c r="R33" s="115">
        <f>R$14*VLOOKUP($A33,AgeFactors!$A:$B,2)</f>
        <v>328.43322000000001</v>
      </c>
      <c r="S33" s="115">
        <f>S$14*VLOOKUP($A33,AgeFactors!$A:$B,2)</f>
        <v>290.05488000000003</v>
      </c>
      <c r="T33" s="119">
        <f>T$14*VLOOKUP($A33,AgeFactors!$A:$B,2)</f>
        <v>222.8193</v>
      </c>
      <c r="U33" s="132">
        <f>U$14*VLOOKUP($A33,AgeFactors!$A:$B,2)</f>
        <v>219.01086000000001</v>
      </c>
    </row>
    <row r="34" spans="1:21" s="27" customFormat="1" ht="24" customHeight="1" x14ac:dyDescent="0.25">
      <c r="A34" s="26">
        <v>41</v>
      </c>
      <c r="B34" s="122">
        <v>41</v>
      </c>
      <c r="C34" s="117">
        <f>C$14*VLOOKUP($A34,AgeFactors!$A:$B,2)</f>
        <v>605.95079999999996</v>
      </c>
      <c r="D34" s="117">
        <f>D$14*VLOOKUP($A34,AgeFactors!$A:$B,2)</f>
        <v>499.29096000000004</v>
      </c>
      <c r="E34" s="115">
        <f>E$14*VLOOKUP($A34,AgeFactors!$A:$B,2)</f>
        <v>472.86036000000001</v>
      </c>
      <c r="F34" s="115">
        <f>F$14*VLOOKUP($A34,AgeFactors!$A:$B,2)</f>
        <v>471.72762</v>
      </c>
      <c r="G34" s="115">
        <f>G$14*VLOOKUP($A34,AgeFactors!$A:$B,2)</f>
        <v>443.39610000000005</v>
      </c>
      <c r="H34" s="115">
        <f>H$14*VLOOKUP($A34,AgeFactors!$A:$B,2)</f>
        <v>372.82770000000005</v>
      </c>
      <c r="I34" s="116">
        <f>I$14*VLOOKUP($A34,AgeFactors!$A:$B,2)</f>
        <v>339.01476000000002</v>
      </c>
      <c r="J34" s="116">
        <f>J$14*VLOOKUP($A34,AgeFactors!$A:$B,2)</f>
        <v>330.76008000000002</v>
      </c>
      <c r="K34" s="117">
        <f>K$14*VLOOKUP($A34,AgeFactors!$A:$B,2)</f>
        <v>475.46436</v>
      </c>
      <c r="L34" s="115">
        <f>L$14*VLOOKUP($A34,AgeFactors!$A:$B,2)</f>
        <v>469.69650000000001</v>
      </c>
      <c r="M34" s="118">
        <f>M$14*VLOOKUP($A34,AgeFactors!$A:$B,2)</f>
        <v>446.33861999999999</v>
      </c>
      <c r="N34" s="115">
        <f>N$14*VLOOKUP($A34,AgeFactors!$A:$B,2)</f>
        <v>439.94579999999996</v>
      </c>
      <c r="O34" s="118">
        <f>O$14*VLOOKUP($A34,AgeFactors!$A:$B,2)</f>
        <v>378.55650000000003</v>
      </c>
      <c r="P34" s="119">
        <f>P$14*VLOOKUP($A34,AgeFactors!$A:$B,2)</f>
        <v>338.19450000000001</v>
      </c>
      <c r="Q34" s="116">
        <f>Q$14*VLOOKUP($A34,AgeFactors!$A:$B,2)</f>
        <v>321.04716000000002</v>
      </c>
      <c r="R34" s="115">
        <f>R$14*VLOOKUP($A34,AgeFactors!$A:$B,2)</f>
        <v>334.60098000000005</v>
      </c>
      <c r="S34" s="115">
        <f>S$14*VLOOKUP($A34,AgeFactors!$A:$B,2)</f>
        <v>295.50192000000004</v>
      </c>
      <c r="T34" s="116">
        <f>T$14*VLOOKUP($A34,AgeFactors!$A:$B,2)</f>
        <v>227.00370000000001</v>
      </c>
      <c r="U34" s="132">
        <f>U$14*VLOOKUP($A34,AgeFactors!$A:$B,2)</f>
        <v>223.12374000000003</v>
      </c>
    </row>
    <row r="35" spans="1:21" s="27" customFormat="1" ht="24" customHeight="1" x14ac:dyDescent="0.25">
      <c r="A35" s="26">
        <v>42</v>
      </c>
      <c r="B35" s="123">
        <v>42</v>
      </c>
      <c r="C35" s="117">
        <f>C$14*VLOOKUP($A35,AgeFactors!$A:$B,2)</f>
        <v>616.65499999999997</v>
      </c>
      <c r="D35" s="117">
        <f>D$14*VLOOKUP($A35,AgeFactors!$A:$B,2)</f>
        <v>508.11099999999999</v>
      </c>
      <c r="E35" s="115">
        <f>E$14*VLOOKUP($A35,AgeFactors!$A:$B,2)</f>
        <v>481.21350000000001</v>
      </c>
      <c r="F35" s="115">
        <f>F$14*VLOOKUP($A35,AgeFactors!$A:$B,2)</f>
        <v>480.06074999999998</v>
      </c>
      <c r="G35" s="115">
        <f>G$14*VLOOKUP($A35,AgeFactors!$A:$B,2)</f>
        <v>451.22874999999999</v>
      </c>
      <c r="H35" s="115">
        <f>H$14*VLOOKUP($A35,AgeFactors!$A:$B,2)</f>
        <v>379.41374999999999</v>
      </c>
      <c r="I35" s="116">
        <f>I$14*VLOOKUP($A35,AgeFactors!$A:$B,2)</f>
        <v>345.00349999999997</v>
      </c>
      <c r="J35" s="116">
        <f>J$14*VLOOKUP($A35,AgeFactors!$A:$B,2)</f>
        <v>336.60299999999995</v>
      </c>
      <c r="K35" s="117">
        <f>K$14*VLOOKUP($A35,AgeFactors!$A:$B,2)</f>
        <v>483.86349999999999</v>
      </c>
      <c r="L35" s="115">
        <f>L$14*VLOOKUP($A35,AgeFactors!$A:$B,2)</f>
        <v>477.99374999999998</v>
      </c>
      <c r="M35" s="118">
        <f>M$14*VLOOKUP($A35,AgeFactors!$A:$B,2)</f>
        <v>454.22325000000001</v>
      </c>
      <c r="N35" s="115">
        <f>N$14*VLOOKUP($A35,AgeFactors!$A:$B,2)</f>
        <v>447.71749999999997</v>
      </c>
      <c r="O35" s="118">
        <f>O$14*VLOOKUP($A35,AgeFactors!$A:$B,2)</f>
        <v>385.24374999999998</v>
      </c>
      <c r="P35" s="119">
        <f>P$14*VLOOKUP($A35,AgeFactors!$A:$B,2)</f>
        <v>344.16874999999999</v>
      </c>
      <c r="Q35" s="116">
        <f>Q$14*VLOOKUP($A35,AgeFactors!$A:$B,2)</f>
        <v>326.71850000000001</v>
      </c>
      <c r="R35" s="115">
        <f>R$14*VLOOKUP($A35,AgeFactors!$A:$B,2)</f>
        <v>340.51175000000001</v>
      </c>
      <c r="S35" s="115">
        <f>S$14*VLOOKUP($A35,AgeFactors!$A:$B,2)</f>
        <v>300.72199999999998</v>
      </c>
      <c r="T35" s="116">
        <f>T$14*VLOOKUP($A35,AgeFactors!$A:$B,2)</f>
        <v>231.01374999999999</v>
      </c>
      <c r="U35" s="132">
        <f>U$14*VLOOKUP($A35,AgeFactors!$A:$B,2)</f>
        <v>227.06524999999999</v>
      </c>
    </row>
    <row r="36" spans="1:21" s="27" customFormat="1" ht="24" customHeight="1" x14ac:dyDescent="0.25">
      <c r="A36" s="26">
        <v>43</v>
      </c>
      <c r="B36" s="123">
        <v>43</v>
      </c>
      <c r="C36" s="117">
        <f>C$14*VLOOKUP($A36,AgeFactors!$A:$B,2)</f>
        <v>631.54779999999994</v>
      </c>
      <c r="D36" s="117">
        <f>D$14*VLOOKUP($A36,AgeFactors!$A:$B,2)</f>
        <v>520.38236000000006</v>
      </c>
      <c r="E36" s="115">
        <f>E$14*VLOOKUP($A36,AgeFactors!$A:$B,2)</f>
        <v>492.83526000000001</v>
      </c>
      <c r="F36" s="115">
        <f>F$14*VLOOKUP($A36,AgeFactors!$A:$B,2)</f>
        <v>491.65467000000001</v>
      </c>
      <c r="G36" s="115">
        <f>G$14*VLOOKUP($A36,AgeFactors!$A:$B,2)</f>
        <v>462.12635</v>
      </c>
      <c r="H36" s="115">
        <f>H$14*VLOOKUP($A36,AgeFactors!$A:$B,2)</f>
        <v>388.57695000000001</v>
      </c>
      <c r="I36" s="116">
        <f>I$14*VLOOKUP($A36,AgeFactors!$A:$B,2)</f>
        <v>353.33565999999996</v>
      </c>
      <c r="J36" s="116">
        <f>J$14*VLOOKUP($A36,AgeFactors!$A:$B,2)</f>
        <v>344.73228</v>
      </c>
      <c r="K36" s="117">
        <f>K$14*VLOOKUP($A36,AgeFactors!$A:$B,2)</f>
        <v>495.54926</v>
      </c>
      <c r="L36" s="115">
        <f>L$14*VLOOKUP($A36,AgeFactors!$A:$B,2)</f>
        <v>489.53775000000002</v>
      </c>
      <c r="M36" s="118">
        <f>M$14*VLOOKUP($A36,AgeFactors!$A:$B,2)</f>
        <v>465.19317000000001</v>
      </c>
      <c r="N36" s="115">
        <f>N$14*VLOOKUP($A36,AgeFactors!$A:$B,2)</f>
        <v>458.53029999999995</v>
      </c>
      <c r="O36" s="118">
        <f>O$14*VLOOKUP($A36,AgeFactors!$A:$B,2)</f>
        <v>394.54775000000001</v>
      </c>
      <c r="P36" s="119">
        <f>P$14*VLOOKUP($A36,AgeFactors!$A:$B,2)</f>
        <v>352.48075</v>
      </c>
      <c r="Q36" s="116">
        <f>Q$14*VLOOKUP($A36,AgeFactors!$A:$B,2)</f>
        <v>334.60906</v>
      </c>
      <c r="R36" s="115">
        <f>R$14*VLOOKUP($A36,AgeFactors!$A:$B,2)</f>
        <v>348.73543000000001</v>
      </c>
      <c r="S36" s="115">
        <f>S$14*VLOOKUP($A36,AgeFactors!$A:$B,2)</f>
        <v>307.98471999999998</v>
      </c>
      <c r="T36" s="116">
        <f>T$14*VLOOKUP($A36,AgeFactors!$A:$B,2)</f>
        <v>236.59295</v>
      </c>
      <c r="U36" s="132">
        <f>U$14*VLOOKUP($A36,AgeFactors!$A:$B,2)</f>
        <v>232.54909000000001</v>
      </c>
    </row>
    <row r="37" spans="1:21" s="27" customFormat="1" ht="24" customHeight="1" x14ac:dyDescent="0.25">
      <c r="A37" s="26">
        <v>44</v>
      </c>
      <c r="B37" s="123">
        <v>44</v>
      </c>
      <c r="C37" s="117">
        <f>C$14*VLOOKUP($A37,AgeFactors!$A:$B,2)</f>
        <v>650.16379999999992</v>
      </c>
      <c r="D37" s="117">
        <f>D$14*VLOOKUP($A37,AgeFactors!$A:$B,2)</f>
        <v>535.72156000000007</v>
      </c>
      <c r="E37" s="115">
        <f>E$14*VLOOKUP($A37,AgeFactors!$A:$B,2)</f>
        <v>507.36246</v>
      </c>
      <c r="F37" s="115">
        <f>F$14*VLOOKUP($A37,AgeFactors!$A:$B,2)</f>
        <v>506.14706999999999</v>
      </c>
      <c r="G37" s="115">
        <f>G$14*VLOOKUP($A37,AgeFactors!$A:$B,2)</f>
        <v>475.74835000000002</v>
      </c>
      <c r="H37" s="115">
        <f>H$14*VLOOKUP($A37,AgeFactors!$A:$B,2)</f>
        <v>400.03095000000002</v>
      </c>
      <c r="I37" s="116">
        <f>I$14*VLOOKUP($A37,AgeFactors!$A:$B,2)</f>
        <v>363.75085999999999</v>
      </c>
      <c r="J37" s="116">
        <f>J$14*VLOOKUP($A37,AgeFactors!$A:$B,2)</f>
        <v>354.89387999999997</v>
      </c>
      <c r="K37" s="117">
        <f>K$14*VLOOKUP($A37,AgeFactors!$A:$B,2)</f>
        <v>510.15646000000004</v>
      </c>
      <c r="L37" s="115">
        <f>L$14*VLOOKUP($A37,AgeFactors!$A:$B,2)</f>
        <v>503.96775000000002</v>
      </c>
      <c r="M37" s="118">
        <f>M$14*VLOOKUP($A37,AgeFactors!$A:$B,2)</f>
        <v>478.90557000000001</v>
      </c>
      <c r="N37" s="115">
        <f>N$14*VLOOKUP($A37,AgeFactors!$A:$B,2)</f>
        <v>472.04629999999997</v>
      </c>
      <c r="O37" s="118">
        <f>O$14*VLOOKUP($A37,AgeFactors!$A:$B,2)</f>
        <v>406.17775</v>
      </c>
      <c r="P37" s="119">
        <f>P$14*VLOOKUP($A37,AgeFactors!$A:$B,2)</f>
        <v>362.87074999999999</v>
      </c>
      <c r="Q37" s="116">
        <f>Q$14*VLOOKUP($A37,AgeFactors!$A:$B,2)</f>
        <v>344.47226000000001</v>
      </c>
      <c r="R37" s="115">
        <f>R$14*VLOOKUP($A37,AgeFactors!$A:$B,2)</f>
        <v>359.01503000000002</v>
      </c>
      <c r="S37" s="115">
        <f>S$14*VLOOKUP($A37,AgeFactors!$A:$B,2)</f>
        <v>317.06312000000003</v>
      </c>
      <c r="T37" s="116">
        <f>T$14*VLOOKUP($A37,AgeFactors!$A:$B,2)</f>
        <v>243.56694999999999</v>
      </c>
      <c r="U37" s="132">
        <f>U$14*VLOOKUP($A37,AgeFactors!$A:$B,2)</f>
        <v>239.40389000000002</v>
      </c>
    </row>
    <row r="38" spans="1:21" s="27" customFormat="1" ht="24" customHeight="1" x14ac:dyDescent="0.25">
      <c r="A38" s="26">
        <v>45</v>
      </c>
      <c r="B38" s="123">
        <v>45</v>
      </c>
      <c r="C38" s="117">
        <f>C$14*VLOOKUP($A38,AgeFactors!$A:$B,2)</f>
        <v>672.0376</v>
      </c>
      <c r="D38" s="117">
        <f>D$14*VLOOKUP($A38,AgeFactors!$A:$B,2)</f>
        <v>553.74512000000004</v>
      </c>
      <c r="E38" s="115">
        <f>E$14*VLOOKUP($A38,AgeFactors!$A:$B,2)</f>
        <v>524.43191999999999</v>
      </c>
      <c r="F38" s="115">
        <f>F$14*VLOOKUP($A38,AgeFactors!$A:$B,2)</f>
        <v>523.17563999999993</v>
      </c>
      <c r="G38" s="115">
        <f>G$14*VLOOKUP($A38,AgeFactors!$A:$B,2)</f>
        <v>491.75420000000003</v>
      </c>
      <c r="H38" s="115">
        <f>H$14*VLOOKUP($A38,AgeFactors!$A:$B,2)</f>
        <v>413.48940000000005</v>
      </c>
      <c r="I38" s="116">
        <f>I$14*VLOOKUP($A38,AgeFactors!$A:$B,2)</f>
        <v>375.98872</v>
      </c>
      <c r="J38" s="116">
        <f>J$14*VLOOKUP($A38,AgeFactors!$A:$B,2)</f>
        <v>366.83375999999998</v>
      </c>
      <c r="K38" s="117">
        <f>K$14*VLOOKUP($A38,AgeFactors!$A:$B,2)</f>
        <v>527.31992000000002</v>
      </c>
      <c r="L38" s="115">
        <f>L$14*VLOOKUP($A38,AgeFactors!$A:$B,2)</f>
        <v>520.923</v>
      </c>
      <c r="M38" s="118">
        <f>M$14*VLOOKUP($A38,AgeFactors!$A:$B,2)</f>
        <v>495.01763999999997</v>
      </c>
      <c r="N38" s="115">
        <f>N$14*VLOOKUP($A38,AgeFactors!$A:$B,2)</f>
        <v>487.92759999999993</v>
      </c>
      <c r="O38" s="118">
        <f>O$14*VLOOKUP($A38,AgeFactors!$A:$B,2)</f>
        <v>419.84299999999996</v>
      </c>
      <c r="P38" s="119">
        <f>P$14*VLOOKUP($A38,AgeFactors!$A:$B,2)</f>
        <v>375.07900000000001</v>
      </c>
      <c r="Q38" s="116">
        <f>Q$14*VLOOKUP($A38,AgeFactors!$A:$B,2)</f>
        <v>356.06152000000003</v>
      </c>
      <c r="R38" s="115">
        <f>R$14*VLOOKUP($A38,AgeFactors!$A:$B,2)</f>
        <v>371.09356000000002</v>
      </c>
      <c r="S38" s="115">
        <f>S$14*VLOOKUP($A38,AgeFactors!$A:$B,2)</f>
        <v>327.73023999999998</v>
      </c>
      <c r="T38" s="116">
        <f>T$14*VLOOKUP($A38,AgeFactors!$A:$B,2)</f>
        <v>251.76139999999998</v>
      </c>
      <c r="U38" s="132">
        <f>U$14*VLOOKUP($A38,AgeFactors!$A:$B,2)</f>
        <v>247.45828</v>
      </c>
    </row>
    <row r="39" spans="1:21" s="27" customFormat="1" ht="24" customHeight="1" x14ac:dyDescent="0.25">
      <c r="A39" s="26">
        <v>46</v>
      </c>
      <c r="B39" s="123">
        <v>46</v>
      </c>
      <c r="C39" s="117">
        <f>C$14*VLOOKUP($A39,AgeFactors!$A:$B,2)</f>
        <v>698.09999999999991</v>
      </c>
      <c r="D39" s="117">
        <f>D$14*VLOOKUP($A39,AgeFactors!$A:$B,2)</f>
        <v>575.22</v>
      </c>
      <c r="E39" s="115">
        <f>E$14*VLOOKUP($A39,AgeFactors!$A:$B,2)</f>
        <v>544.77</v>
      </c>
      <c r="F39" s="115">
        <f>F$14*VLOOKUP($A39,AgeFactors!$A:$B,2)</f>
        <v>543.46500000000003</v>
      </c>
      <c r="G39" s="115">
        <f>G$14*VLOOKUP($A39,AgeFactors!$A:$B,2)</f>
        <v>510.82500000000005</v>
      </c>
      <c r="H39" s="115">
        <f>H$14*VLOOKUP($A39,AgeFactors!$A:$B,2)</f>
        <v>429.52500000000003</v>
      </c>
      <c r="I39" s="116">
        <f>I$14*VLOOKUP($A39,AgeFactors!$A:$B,2)</f>
        <v>390.57</v>
      </c>
      <c r="J39" s="116">
        <f>J$14*VLOOKUP($A39,AgeFactors!$A:$B,2)</f>
        <v>381.06</v>
      </c>
      <c r="K39" s="117">
        <f>K$14*VLOOKUP($A39,AgeFactors!$A:$B,2)</f>
        <v>547.77</v>
      </c>
      <c r="L39" s="115">
        <f>L$14*VLOOKUP($A39,AgeFactors!$A:$B,2)</f>
        <v>541.125</v>
      </c>
      <c r="M39" s="118">
        <f>M$14*VLOOKUP($A39,AgeFactors!$A:$B,2)</f>
        <v>514.21500000000003</v>
      </c>
      <c r="N39" s="115">
        <f>N$14*VLOOKUP($A39,AgeFactors!$A:$B,2)</f>
        <v>506.84999999999997</v>
      </c>
      <c r="O39" s="118">
        <f>O$14*VLOOKUP($A39,AgeFactors!$A:$B,2)</f>
        <v>436.125</v>
      </c>
      <c r="P39" s="119">
        <f>P$14*VLOOKUP($A39,AgeFactors!$A:$B,2)</f>
        <v>389.625</v>
      </c>
      <c r="Q39" s="116">
        <f>Q$14*VLOOKUP($A39,AgeFactors!$A:$B,2)</f>
        <v>369.87</v>
      </c>
      <c r="R39" s="115">
        <f>R$14*VLOOKUP($A39,AgeFactors!$A:$B,2)</f>
        <v>385.48500000000001</v>
      </c>
      <c r="S39" s="115">
        <f>S$14*VLOOKUP($A39,AgeFactors!$A:$B,2)</f>
        <v>340.44</v>
      </c>
      <c r="T39" s="116">
        <f>T$14*VLOOKUP($A39,AgeFactors!$A:$B,2)</f>
        <v>261.52499999999998</v>
      </c>
      <c r="U39" s="132">
        <f>U$14*VLOOKUP($A39,AgeFactors!$A:$B,2)</f>
        <v>257.05500000000001</v>
      </c>
    </row>
    <row r="40" spans="1:21" s="27" customFormat="1" ht="24" customHeight="1" x14ac:dyDescent="0.25">
      <c r="A40" s="26">
        <v>47</v>
      </c>
      <c r="B40" s="123">
        <v>47</v>
      </c>
      <c r="C40" s="117">
        <f>C$14*VLOOKUP($A40,AgeFactors!$A:$B,2)</f>
        <v>727.42019999999991</v>
      </c>
      <c r="D40" s="117">
        <f>D$14*VLOOKUP($A40,AgeFactors!$A:$B,2)</f>
        <v>599.37923999999998</v>
      </c>
      <c r="E40" s="115">
        <f>E$14*VLOOKUP($A40,AgeFactors!$A:$B,2)</f>
        <v>567.65034000000003</v>
      </c>
      <c r="F40" s="115">
        <f>F$14*VLOOKUP($A40,AgeFactors!$A:$B,2)</f>
        <v>566.29052999999999</v>
      </c>
      <c r="G40" s="115">
        <f>G$14*VLOOKUP($A40,AgeFactors!$A:$B,2)</f>
        <v>532.27964999999995</v>
      </c>
      <c r="H40" s="115">
        <f>H$14*VLOOKUP($A40,AgeFactors!$A:$B,2)</f>
        <v>447.56505000000004</v>
      </c>
      <c r="I40" s="116">
        <f>I$14*VLOOKUP($A40,AgeFactors!$A:$B,2)</f>
        <v>406.97393999999997</v>
      </c>
      <c r="J40" s="116">
        <f>J$14*VLOOKUP($A40,AgeFactors!$A:$B,2)</f>
        <v>397.06451999999996</v>
      </c>
      <c r="K40" s="117">
        <f>K$14*VLOOKUP($A40,AgeFactors!$A:$B,2)</f>
        <v>570.77634</v>
      </c>
      <c r="L40" s="115">
        <f>L$14*VLOOKUP($A40,AgeFactors!$A:$B,2)</f>
        <v>563.85225000000003</v>
      </c>
      <c r="M40" s="118">
        <f>M$14*VLOOKUP($A40,AgeFactors!$A:$B,2)</f>
        <v>535.81202999999994</v>
      </c>
      <c r="N40" s="115">
        <f>N$14*VLOOKUP($A40,AgeFactors!$A:$B,2)</f>
        <v>528.1377</v>
      </c>
      <c r="O40" s="118">
        <f>O$14*VLOOKUP($A40,AgeFactors!$A:$B,2)</f>
        <v>454.44225</v>
      </c>
      <c r="P40" s="119">
        <f>P$14*VLOOKUP($A40,AgeFactors!$A:$B,2)</f>
        <v>405.98924999999997</v>
      </c>
      <c r="Q40" s="116">
        <f>Q$14*VLOOKUP($A40,AgeFactors!$A:$B,2)</f>
        <v>385.40454</v>
      </c>
      <c r="R40" s="115">
        <f>R$14*VLOOKUP($A40,AgeFactors!$A:$B,2)</f>
        <v>401.67536999999999</v>
      </c>
      <c r="S40" s="115">
        <f>S$14*VLOOKUP($A40,AgeFactors!$A:$B,2)</f>
        <v>354.73847999999998</v>
      </c>
      <c r="T40" s="116">
        <f>T$14*VLOOKUP($A40,AgeFactors!$A:$B,2)</f>
        <v>272.50905</v>
      </c>
      <c r="U40" s="132">
        <f>U$14*VLOOKUP($A40,AgeFactors!$A:$B,2)</f>
        <v>267.85131000000001</v>
      </c>
    </row>
    <row r="41" spans="1:21" s="27" customFormat="1" ht="24" customHeight="1" x14ac:dyDescent="0.25">
      <c r="A41" s="26">
        <v>48</v>
      </c>
      <c r="B41" s="123">
        <v>48</v>
      </c>
      <c r="C41" s="117">
        <f>C$14*VLOOKUP($A41,AgeFactors!$A:$B,2)</f>
        <v>760.92899999999997</v>
      </c>
      <c r="D41" s="117">
        <f>D$14*VLOOKUP($A41,AgeFactors!$A:$B,2)</f>
        <v>626.98980000000006</v>
      </c>
      <c r="E41" s="115">
        <f>E$14*VLOOKUP($A41,AgeFactors!$A:$B,2)</f>
        <v>593.79930000000002</v>
      </c>
      <c r="F41" s="115">
        <f>F$14*VLOOKUP($A41,AgeFactors!$A:$B,2)</f>
        <v>592.37684999999999</v>
      </c>
      <c r="G41" s="115">
        <f>G$14*VLOOKUP($A41,AgeFactors!$A:$B,2)</f>
        <v>556.79925000000003</v>
      </c>
      <c r="H41" s="115">
        <f>H$14*VLOOKUP($A41,AgeFactors!$A:$B,2)</f>
        <v>468.18225000000007</v>
      </c>
      <c r="I41" s="116">
        <f>I$14*VLOOKUP($A41,AgeFactors!$A:$B,2)</f>
        <v>425.72129999999999</v>
      </c>
      <c r="J41" s="116">
        <f>J$14*VLOOKUP($A41,AgeFactors!$A:$B,2)</f>
        <v>415.35539999999997</v>
      </c>
      <c r="K41" s="117">
        <f>K$14*VLOOKUP($A41,AgeFactors!$A:$B,2)</f>
        <v>597.0693</v>
      </c>
      <c r="L41" s="115">
        <f>L$14*VLOOKUP($A41,AgeFactors!$A:$B,2)</f>
        <v>589.82624999999996</v>
      </c>
      <c r="M41" s="118">
        <f>M$14*VLOOKUP($A41,AgeFactors!$A:$B,2)</f>
        <v>560.49435000000005</v>
      </c>
      <c r="N41" s="115">
        <f>N$14*VLOOKUP($A41,AgeFactors!$A:$B,2)</f>
        <v>552.4665</v>
      </c>
      <c r="O41" s="118">
        <f>O$14*VLOOKUP($A41,AgeFactors!$A:$B,2)</f>
        <v>475.37625000000003</v>
      </c>
      <c r="P41" s="119">
        <f>P$14*VLOOKUP($A41,AgeFactors!$A:$B,2)</f>
        <v>424.69125000000003</v>
      </c>
      <c r="Q41" s="116">
        <f>Q$14*VLOOKUP($A41,AgeFactors!$A:$B,2)</f>
        <v>403.1583</v>
      </c>
      <c r="R41" s="115">
        <f>R$14*VLOOKUP($A41,AgeFactors!$A:$B,2)</f>
        <v>420.17865</v>
      </c>
      <c r="S41" s="115">
        <f>S$14*VLOOKUP($A41,AgeFactors!$A:$B,2)</f>
        <v>371.07960000000003</v>
      </c>
      <c r="T41" s="116">
        <f>T$14*VLOOKUP($A41,AgeFactors!$A:$B,2)</f>
        <v>285.06225000000001</v>
      </c>
      <c r="U41" s="132">
        <f>U$14*VLOOKUP($A41,AgeFactors!$A:$B,2)</f>
        <v>280.18995000000001</v>
      </c>
    </row>
    <row r="42" spans="1:21" s="27" customFormat="1" ht="24" customHeight="1" x14ac:dyDescent="0.25">
      <c r="A42" s="26">
        <v>49</v>
      </c>
      <c r="B42" s="123">
        <v>49</v>
      </c>
      <c r="C42" s="117">
        <f>C$14*VLOOKUP($A42,AgeFactors!$A:$B,2)</f>
        <v>793.97239999999999</v>
      </c>
      <c r="D42" s="117">
        <f>D$14*VLOOKUP($A42,AgeFactors!$A:$B,2)</f>
        <v>654.21688000000006</v>
      </c>
      <c r="E42" s="115">
        <f>E$14*VLOOKUP($A42,AgeFactors!$A:$B,2)</f>
        <v>619.58507999999995</v>
      </c>
      <c r="F42" s="115">
        <f>F$14*VLOOKUP($A42,AgeFactors!$A:$B,2)</f>
        <v>618.10086000000001</v>
      </c>
      <c r="G42" s="115">
        <f>G$14*VLOOKUP($A42,AgeFactors!$A:$B,2)</f>
        <v>580.97829999999999</v>
      </c>
      <c r="H42" s="115">
        <f>H$14*VLOOKUP($A42,AgeFactors!$A:$B,2)</f>
        <v>488.51310000000001</v>
      </c>
      <c r="I42" s="116">
        <f>I$14*VLOOKUP($A42,AgeFactors!$A:$B,2)</f>
        <v>444.20828</v>
      </c>
      <c r="J42" s="116">
        <f>J$14*VLOOKUP($A42,AgeFactors!$A:$B,2)</f>
        <v>433.39223999999996</v>
      </c>
      <c r="K42" s="117">
        <f>K$14*VLOOKUP($A42,AgeFactors!$A:$B,2)</f>
        <v>622.99707999999998</v>
      </c>
      <c r="L42" s="115">
        <f>L$14*VLOOKUP($A42,AgeFactors!$A:$B,2)</f>
        <v>615.43949999999995</v>
      </c>
      <c r="M42" s="118">
        <f>M$14*VLOOKUP($A42,AgeFactors!$A:$B,2)</f>
        <v>584.83385999999996</v>
      </c>
      <c r="N42" s="115">
        <f>N$14*VLOOKUP($A42,AgeFactors!$A:$B,2)</f>
        <v>576.45739999999989</v>
      </c>
      <c r="O42" s="118">
        <f>O$14*VLOOKUP($A42,AgeFactors!$A:$B,2)</f>
        <v>496.01949999999999</v>
      </c>
      <c r="P42" s="119">
        <f>P$14*VLOOKUP($A42,AgeFactors!$A:$B,2)</f>
        <v>443.13349999999997</v>
      </c>
      <c r="Q42" s="116">
        <f>Q$14*VLOOKUP($A42,AgeFactors!$A:$B,2)</f>
        <v>420.66548</v>
      </c>
      <c r="R42" s="115">
        <f>R$14*VLOOKUP($A42,AgeFactors!$A:$B,2)</f>
        <v>438.42493999999999</v>
      </c>
      <c r="S42" s="115">
        <f>S$14*VLOOKUP($A42,AgeFactors!$A:$B,2)</f>
        <v>387.19376</v>
      </c>
      <c r="T42" s="116">
        <f>T$14*VLOOKUP($A42,AgeFactors!$A:$B,2)</f>
        <v>297.44110000000001</v>
      </c>
      <c r="U42" s="132">
        <f>U$14*VLOOKUP($A42,AgeFactors!$A:$B,2)</f>
        <v>292.35721999999998</v>
      </c>
    </row>
    <row r="43" spans="1:21" s="27" customFormat="1" ht="24" customHeight="1" x14ac:dyDescent="0.25">
      <c r="A43" s="26">
        <v>50</v>
      </c>
      <c r="B43" s="123">
        <v>50</v>
      </c>
      <c r="C43" s="117">
        <f>C$14*VLOOKUP($A43,AgeFactors!$A:$B,2)</f>
        <v>831.20439999999996</v>
      </c>
      <c r="D43" s="117">
        <f>D$14*VLOOKUP($A43,AgeFactors!$A:$B,2)</f>
        <v>684.89528000000007</v>
      </c>
      <c r="E43" s="115">
        <f>E$14*VLOOKUP($A43,AgeFactors!$A:$B,2)</f>
        <v>648.63948000000005</v>
      </c>
      <c r="F43" s="115">
        <f>F$14*VLOOKUP($A43,AgeFactors!$A:$B,2)</f>
        <v>647.08565999999996</v>
      </c>
      <c r="G43" s="115">
        <f>G$14*VLOOKUP($A43,AgeFactors!$A:$B,2)</f>
        <v>608.22230000000002</v>
      </c>
      <c r="H43" s="115">
        <f>H$14*VLOOKUP($A43,AgeFactors!$A:$B,2)</f>
        <v>511.42110000000002</v>
      </c>
      <c r="I43" s="116">
        <f>I$14*VLOOKUP($A43,AgeFactors!$A:$B,2)</f>
        <v>465.03868</v>
      </c>
      <c r="J43" s="116">
        <f>J$14*VLOOKUP($A43,AgeFactors!$A:$B,2)</f>
        <v>453.71544</v>
      </c>
      <c r="K43" s="117">
        <f>K$14*VLOOKUP($A43,AgeFactors!$A:$B,2)</f>
        <v>652.21148000000005</v>
      </c>
      <c r="L43" s="115">
        <f>L$14*VLOOKUP($A43,AgeFactors!$A:$B,2)</f>
        <v>644.29949999999997</v>
      </c>
      <c r="M43" s="118">
        <f>M$14*VLOOKUP($A43,AgeFactors!$A:$B,2)</f>
        <v>612.25865999999996</v>
      </c>
      <c r="N43" s="115">
        <f>N$14*VLOOKUP($A43,AgeFactors!$A:$B,2)</f>
        <v>603.48939999999993</v>
      </c>
      <c r="O43" s="118">
        <f>O$14*VLOOKUP($A43,AgeFactors!$A:$B,2)</f>
        <v>519.27949999999998</v>
      </c>
      <c r="P43" s="119">
        <f>P$14*VLOOKUP($A43,AgeFactors!$A:$B,2)</f>
        <v>463.9135</v>
      </c>
      <c r="Q43" s="116">
        <f>Q$14*VLOOKUP($A43,AgeFactors!$A:$B,2)</f>
        <v>440.39188000000001</v>
      </c>
      <c r="R43" s="115">
        <f>R$14*VLOOKUP($A43,AgeFactors!$A:$B,2)</f>
        <v>458.98414000000002</v>
      </c>
      <c r="S43" s="115">
        <f>S$14*VLOOKUP($A43,AgeFactors!$A:$B,2)</f>
        <v>405.35056000000003</v>
      </c>
      <c r="T43" s="116">
        <f>T$14*VLOOKUP($A43,AgeFactors!$A:$B,2)</f>
        <v>311.38909999999998</v>
      </c>
      <c r="U43" s="132">
        <f>U$14*VLOOKUP($A43,AgeFactors!$A:$B,2)</f>
        <v>306.06682000000001</v>
      </c>
    </row>
    <row r="44" spans="1:21" s="27" customFormat="1" ht="24" customHeight="1" x14ac:dyDescent="0.25">
      <c r="A44" s="26">
        <v>51</v>
      </c>
      <c r="B44" s="123">
        <v>51</v>
      </c>
      <c r="C44" s="117">
        <f>C$14*VLOOKUP($A44,AgeFactors!$A:$B,2)</f>
        <v>867.971</v>
      </c>
      <c r="D44" s="117">
        <f>D$14*VLOOKUP($A44,AgeFactors!$A:$B,2)</f>
        <v>715.1902</v>
      </c>
      <c r="E44" s="115">
        <f>E$14*VLOOKUP($A44,AgeFactors!$A:$B,2)</f>
        <v>677.33069999999998</v>
      </c>
      <c r="F44" s="115">
        <f>F$14*VLOOKUP($A44,AgeFactors!$A:$B,2)</f>
        <v>675.70815000000005</v>
      </c>
      <c r="G44" s="115">
        <f>G$14*VLOOKUP($A44,AgeFactors!$A:$B,2)</f>
        <v>635.12575000000004</v>
      </c>
      <c r="H44" s="115">
        <f>H$14*VLOOKUP($A44,AgeFactors!$A:$B,2)</f>
        <v>534.04275000000007</v>
      </c>
      <c r="I44" s="116">
        <f>I$14*VLOOKUP($A44,AgeFactors!$A:$B,2)</f>
        <v>485.6087</v>
      </c>
      <c r="J44" s="116">
        <f>J$14*VLOOKUP($A44,AgeFactors!$A:$B,2)</f>
        <v>473.78459999999995</v>
      </c>
      <c r="K44" s="117">
        <f>K$14*VLOOKUP($A44,AgeFactors!$A:$B,2)</f>
        <v>681.0607</v>
      </c>
      <c r="L44" s="115">
        <f>L$14*VLOOKUP($A44,AgeFactors!$A:$B,2)</f>
        <v>672.79875000000004</v>
      </c>
      <c r="M44" s="118">
        <f>M$14*VLOOKUP($A44,AgeFactors!$A:$B,2)</f>
        <v>639.34064999999998</v>
      </c>
      <c r="N44" s="115">
        <f>N$14*VLOOKUP($A44,AgeFactors!$A:$B,2)</f>
        <v>630.18349999999998</v>
      </c>
      <c r="O44" s="118">
        <f>O$14*VLOOKUP($A44,AgeFactors!$A:$B,2)</f>
        <v>542.24874999999997</v>
      </c>
      <c r="P44" s="119">
        <f>P$14*VLOOKUP($A44,AgeFactors!$A:$B,2)</f>
        <v>484.43374999999997</v>
      </c>
      <c r="Q44" s="116">
        <f>Q$14*VLOOKUP($A44,AgeFactors!$A:$B,2)</f>
        <v>459.87170000000003</v>
      </c>
      <c r="R44" s="115">
        <f>R$14*VLOOKUP($A44,AgeFactors!$A:$B,2)</f>
        <v>479.28635000000003</v>
      </c>
      <c r="S44" s="115">
        <f>S$14*VLOOKUP($A44,AgeFactors!$A:$B,2)</f>
        <v>423.28039999999999</v>
      </c>
      <c r="T44" s="116">
        <f>T$14*VLOOKUP($A44,AgeFactors!$A:$B,2)</f>
        <v>325.16274999999996</v>
      </c>
      <c r="U44" s="132">
        <f>U$14*VLOOKUP($A44,AgeFactors!$A:$B,2)</f>
        <v>319.60505000000001</v>
      </c>
    </row>
    <row r="45" spans="1:21" s="27" customFormat="1" ht="24" customHeight="1" x14ac:dyDescent="0.25">
      <c r="A45" s="26">
        <v>52</v>
      </c>
      <c r="B45" s="123">
        <v>52</v>
      </c>
      <c r="C45" s="117">
        <f>C$14*VLOOKUP($A45,AgeFactors!$A:$B,2)</f>
        <v>908.46079999999995</v>
      </c>
      <c r="D45" s="117">
        <f>D$14*VLOOKUP($A45,AgeFactors!$A:$B,2)</f>
        <v>748.55295999999998</v>
      </c>
      <c r="E45" s="115">
        <f>E$14*VLOOKUP($A45,AgeFactors!$A:$B,2)</f>
        <v>708.92736000000002</v>
      </c>
      <c r="F45" s="115">
        <f>F$14*VLOOKUP($A45,AgeFactors!$A:$B,2)</f>
        <v>707.22911999999997</v>
      </c>
      <c r="G45" s="115">
        <f>G$14*VLOOKUP($A45,AgeFactors!$A:$B,2)</f>
        <v>664.75360000000001</v>
      </c>
      <c r="H45" s="115">
        <f>H$14*VLOOKUP($A45,AgeFactors!$A:$B,2)</f>
        <v>558.95519999999999</v>
      </c>
      <c r="I45" s="116">
        <f>I$14*VLOOKUP($A45,AgeFactors!$A:$B,2)</f>
        <v>508.26175999999998</v>
      </c>
      <c r="J45" s="116">
        <f>J$14*VLOOKUP($A45,AgeFactors!$A:$B,2)</f>
        <v>495.88607999999999</v>
      </c>
      <c r="K45" s="117">
        <f>K$14*VLOOKUP($A45,AgeFactors!$A:$B,2)</f>
        <v>712.83136000000002</v>
      </c>
      <c r="L45" s="115">
        <f>L$14*VLOOKUP($A45,AgeFactors!$A:$B,2)</f>
        <v>704.18399999999997</v>
      </c>
      <c r="M45" s="118">
        <f>M$14*VLOOKUP($A45,AgeFactors!$A:$B,2)</f>
        <v>669.16512</v>
      </c>
      <c r="N45" s="115">
        <f>N$14*VLOOKUP($A45,AgeFactors!$A:$B,2)</f>
        <v>659.58079999999995</v>
      </c>
      <c r="O45" s="118">
        <f>O$14*VLOOKUP($A45,AgeFactors!$A:$B,2)</f>
        <v>567.54399999999998</v>
      </c>
      <c r="P45" s="119">
        <f>P$14*VLOOKUP($A45,AgeFactors!$A:$B,2)</f>
        <v>507.03199999999998</v>
      </c>
      <c r="Q45" s="116">
        <f>Q$14*VLOOKUP($A45,AgeFactors!$A:$B,2)</f>
        <v>481.32416000000001</v>
      </c>
      <c r="R45" s="115">
        <f>R$14*VLOOKUP($A45,AgeFactors!$A:$B,2)</f>
        <v>501.64447999999999</v>
      </c>
      <c r="S45" s="115">
        <f>S$14*VLOOKUP($A45,AgeFactors!$A:$B,2)</f>
        <v>443.02591999999999</v>
      </c>
      <c r="T45" s="116">
        <f>T$14*VLOOKUP($A45,AgeFactors!$A:$B,2)</f>
        <v>340.33119999999997</v>
      </c>
      <c r="U45" s="132">
        <f>U$14*VLOOKUP($A45,AgeFactors!$A:$B,2)</f>
        <v>334.51424000000003</v>
      </c>
    </row>
    <row r="46" spans="1:21" s="27" customFormat="1" ht="24" customHeight="1" x14ac:dyDescent="0.25">
      <c r="A46" s="26">
        <v>53</v>
      </c>
      <c r="B46" s="123">
        <v>53</v>
      </c>
      <c r="C46" s="117">
        <f>C$14*VLOOKUP($A46,AgeFactors!$A:$B,2)</f>
        <v>949.41599999999994</v>
      </c>
      <c r="D46" s="117">
        <f>D$14*VLOOKUP($A46,AgeFactors!$A:$B,2)</f>
        <v>782.29920000000004</v>
      </c>
      <c r="E46" s="115">
        <f>E$14*VLOOKUP($A46,AgeFactors!$A:$B,2)</f>
        <v>740.88720000000001</v>
      </c>
      <c r="F46" s="115">
        <f>F$14*VLOOKUP($A46,AgeFactors!$A:$B,2)</f>
        <v>739.11239999999998</v>
      </c>
      <c r="G46" s="115">
        <f>G$14*VLOOKUP($A46,AgeFactors!$A:$B,2)</f>
        <v>694.72199999999998</v>
      </c>
      <c r="H46" s="115">
        <f>H$14*VLOOKUP($A46,AgeFactors!$A:$B,2)</f>
        <v>584.15400000000011</v>
      </c>
      <c r="I46" s="116">
        <f>I$14*VLOOKUP($A46,AgeFactors!$A:$B,2)</f>
        <v>531.17520000000002</v>
      </c>
      <c r="J46" s="116">
        <f>J$14*VLOOKUP($A46,AgeFactors!$A:$B,2)</f>
        <v>518.24159999999995</v>
      </c>
      <c r="K46" s="117">
        <f>K$14*VLOOKUP($A46,AgeFactors!$A:$B,2)</f>
        <v>744.96720000000005</v>
      </c>
      <c r="L46" s="115">
        <f>L$14*VLOOKUP($A46,AgeFactors!$A:$B,2)</f>
        <v>735.93000000000006</v>
      </c>
      <c r="M46" s="118">
        <f>M$14*VLOOKUP($A46,AgeFactors!$A:$B,2)</f>
        <v>699.33240000000001</v>
      </c>
      <c r="N46" s="115">
        <f>N$14*VLOOKUP($A46,AgeFactors!$A:$B,2)</f>
        <v>689.31599999999992</v>
      </c>
      <c r="O46" s="118">
        <f>O$14*VLOOKUP($A46,AgeFactors!$A:$B,2)</f>
        <v>593.13</v>
      </c>
      <c r="P46" s="119">
        <f>P$14*VLOOKUP($A46,AgeFactors!$A:$B,2)</f>
        <v>529.89</v>
      </c>
      <c r="Q46" s="116">
        <f>Q$14*VLOOKUP($A46,AgeFactors!$A:$B,2)</f>
        <v>503.02320000000003</v>
      </c>
      <c r="R46" s="115">
        <f>R$14*VLOOKUP($A46,AgeFactors!$A:$B,2)</f>
        <v>524.25959999999998</v>
      </c>
      <c r="S46" s="115">
        <f>S$14*VLOOKUP($A46,AgeFactors!$A:$B,2)</f>
        <v>462.9984</v>
      </c>
      <c r="T46" s="116">
        <f>T$14*VLOOKUP($A46,AgeFactors!$A:$B,2)</f>
        <v>355.67399999999998</v>
      </c>
      <c r="U46" s="132">
        <f>U$14*VLOOKUP($A46,AgeFactors!$A:$B,2)</f>
        <v>349.59480000000002</v>
      </c>
    </row>
    <row r="47" spans="1:21" s="27" customFormat="1" ht="24" customHeight="1" x14ac:dyDescent="0.25">
      <c r="A47" s="26">
        <v>54</v>
      </c>
      <c r="B47" s="123">
        <v>54</v>
      </c>
      <c r="C47" s="117">
        <f>C$14*VLOOKUP($A47,AgeFactors!$A:$B,2)</f>
        <v>993.62899999999991</v>
      </c>
      <c r="D47" s="117">
        <f>D$14*VLOOKUP($A47,AgeFactors!$A:$B,2)</f>
        <v>818.72979999999995</v>
      </c>
      <c r="E47" s="115">
        <f>E$14*VLOOKUP($A47,AgeFactors!$A:$B,2)</f>
        <v>775.38929999999993</v>
      </c>
      <c r="F47" s="115">
        <f>F$14*VLOOKUP($A47,AgeFactors!$A:$B,2)</f>
        <v>773.53184999999996</v>
      </c>
      <c r="G47" s="115">
        <f>G$14*VLOOKUP($A47,AgeFactors!$A:$B,2)</f>
        <v>727.07425000000001</v>
      </c>
      <c r="H47" s="115">
        <f>H$14*VLOOKUP($A47,AgeFactors!$A:$B,2)</f>
        <v>611.35725000000002</v>
      </c>
      <c r="I47" s="116">
        <f>I$14*VLOOKUP($A47,AgeFactors!$A:$B,2)</f>
        <v>555.91129999999998</v>
      </c>
      <c r="J47" s="116">
        <f>J$14*VLOOKUP($A47,AgeFactors!$A:$B,2)</f>
        <v>542.3753999999999</v>
      </c>
      <c r="K47" s="117">
        <f>K$14*VLOOKUP($A47,AgeFactors!$A:$B,2)</f>
        <v>779.65929999999992</v>
      </c>
      <c r="L47" s="115">
        <f>L$14*VLOOKUP($A47,AgeFactors!$A:$B,2)</f>
        <v>770.20124999999996</v>
      </c>
      <c r="M47" s="118">
        <f>M$14*VLOOKUP($A47,AgeFactors!$A:$B,2)</f>
        <v>731.89934999999991</v>
      </c>
      <c r="N47" s="115">
        <f>N$14*VLOOKUP($A47,AgeFactors!$A:$B,2)</f>
        <v>721.41649999999993</v>
      </c>
      <c r="O47" s="118">
        <f>O$14*VLOOKUP($A47,AgeFactors!$A:$B,2)</f>
        <v>620.75124999999991</v>
      </c>
      <c r="P47" s="119">
        <f>P$14*VLOOKUP($A47,AgeFactors!$A:$B,2)</f>
        <v>554.56624999999997</v>
      </c>
      <c r="Q47" s="116">
        <f>Q$14*VLOOKUP($A47,AgeFactors!$A:$B,2)</f>
        <v>526.44830000000002</v>
      </c>
      <c r="R47" s="115">
        <f>R$14*VLOOKUP($A47,AgeFactors!$A:$B,2)</f>
        <v>548.67364999999995</v>
      </c>
      <c r="S47" s="115">
        <f>S$14*VLOOKUP($A47,AgeFactors!$A:$B,2)</f>
        <v>484.55959999999999</v>
      </c>
      <c r="T47" s="116">
        <f>T$14*VLOOKUP($A47,AgeFactors!$A:$B,2)</f>
        <v>372.23724999999996</v>
      </c>
      <c r="U47" s="132">
        <f>U$14*VLOOKUP($A47,AgeFactors!$A:$B,2)</f>
        <v>365.87494999999996</v>
      </c>
    </row>
    <row r="48" spans="1:21" s="27" customFormat="1" ht="24" customHeight="1" x14ac:dyDescent="0.25">
      <c r="A48" s="26">
        <v>55</v>
      </c>
      <c r="B48" s="123">
        <v>55</v>
      </c>
      <c r="C48" s="117">
        <f>C$14*VLOOKUP($A48,AgeFactors!$A:$B,2)</f>
        <v>1037.8419999999999</v>
      </c>
      <c r="D48" s="117">
        <f>D$14*VLOOKUP($A48,AgeFactors!$A:$B,2)</f>
        <v>855.16039999999998</v>
      </c>
      <c r="E48" s="115">
        <f>E$14*VLOOKUP($A48,AgeFactors!$A:$B,2)</f>
        <v>809.89139999999998</v>
      </c>
      <c r="F48" s="115">
        <f>F$14*VLOOKUP($A48,AgeFactors!$A:$B,2)</f>
        <v>807.95129999999995</v>
      </c>
      <c r="G48" s="115">
        <f>G$14*VLOOKUP($A48,AgeFactors!$A:$B,2)</f>
        <v>759.42650000000003</v>
      </c>
      <c r="H48" s="115">
        <f>H$14*VLOOKUP($A48,AgeFactors!$A:$B,2)</f>
        <v>638.56050000000005</v>
      </c>
      <c r="I48" s="116">
        <f>I$14*VLOOKUP($A48,AgeFactors!$A:$B,2)</f>
        <v>580.64739999999995</v>
      </c>
      <c r="J48" s="116">
        <f>J$14*VLOOKUP($A48,AgeFactors!$A:$B,2)</f>
        <v>566.50919999999996</v>
      </c>
      <c r="K48" s="117">
        <f>K$14*VLOOKUP($A48,AgeFactors!$A:$B,2)</f>
        <v>814.35140000000001</v>
      </c>
      <c r="L48" s="115">
        <f>L$14*VLOOKUP($A48,AgeFactors!$A:$B,2)</f>
        <v>804.47249999999997</v>
      </c>
      <c r="M48" s="118">
        <f>M$14*VLOOKUP($A48,AgeFactors!$A:$B,2)</f>
        <v>764.46630000000005</v>
      </c>
      <c r="N48" s="115">
        <f>N$14*VLOOKUP($A48,AgeFactors!$A:$B,2)</f>
        <v>753.51699999999994</v>
      </c>
      <c r="O48" s="118">
        <f>O$14*VLOOKUP($A48,AgeFactors!$A:$B,2)</f>
        <v>648.37249999999995</v>
      </c>
      <c r="P48" s="119">
        <f>P$14*VLOOKUP($A48,AgeFactors!$A:$B,2)</f>
        <v>579.24249999999995</v>
      </c>
      <c r="Q48" s="116">
        <f>Q$14*VLOOKUP($A48,AgeFactors!$A:$B,2)</f>
        <v>549.87340000000006</v>
      </c>
      <c r="R48" s="115">
        <f>R$14*VLOOKUP($A48,AgeFactors!$A:$B,2)</f>
        <v>573.08770000000004</v>
      </c>
      <c r="S48" s="115">
        <f>S$14*VLOOKUP($A48,AgeFactors!$A:$B,2)</f>
        <v>506.12080000000003</v>
      </c>
      <c r="T48" s="116">
        <f>T$14*VLOOKUP($A48,AgeFactors!$A:$B,2)</f>
        <v>388.8005</v>
      </c>
      <c r="U48" s="132">
        <f>U$14*VLOOKUP($A48,AgeFactors!$A:$B,2)</f>
        <v>382.1551</v>
      </c>
    </row>
    <row r="49" spans="1:21" s="27" customFormat="1" ht="24" customHeight="1" x14ac:dyDescent="0.25">
      <c r="A49" s="26">
        <v>56</v>
      </c>
      <c r="B49" s="123">
        <v>56</v>
      </c>
      <c r="C49" s="117">
        <f>C$14*VLOOKUP($A49,AgeFactors!$A:$B,2)</f>
        <v>1085.7782</v>
      </c>
      <c r="D49" s="117">
        <f>D$14*VLOOKUP($A49,AgeFactors!$A:$B,2)</f>
        <v>894.65884000000017</v>
      </c>
      <c r="E49" s="115">
        <f>E$14*VLOOKUP($A49,AgeFactors!$A:$B,2)</f>
        <v>847.29894000000013</v>
      </c>
      <c r="F49" s="115">
        <f>F$14*VLOOKUP($A49,AgeFactors!$A:$B,2)</f>
        <v>845.26923000000011</v>
      </c>
      <c r="G49" s="115">
        <f>G$14*VLOOKUP($A49,AgeFactors!$A:$B,2)</f>
        <v>794.50315000000012</v>
      </c>
      <c r="H49" s="115">
        <f>H$14*VLOOKUP($A49,AgeFactors!$A:$B,2)</f>
        <v>668.05455000000006</v>
      </c>
      <c r="I49" s="116">
        <f>I$14*VLOOKUP($A49,AgeFactors!$A:$B,2)</f>
        <v>607.46654000000001</v>
      </c>
      <c r="J49" s="116">
        <f>J$14*VLOOKUP($A49,AgeFactors!$A:$B,2)</f>
        <v>592.67532000000006</v>
      </c>
      <c r="K49" s="117">
        <f>K$14*VLOOKUP($A49,AgeFactors!$A:$B,2)</f>
        <v>851.96494000000007</v>
      </c>
      <c r="L49" s="115">
        <f>L$14*VLOOKUP($A49,AgeFactors!$A:$B,2)</f>
        <v>841.62975000000006</v>
      </c>
      <c r="M49" s="118">
        <f>M$14*VLOOKUP($A49,AgeFactors!$A:$B,2)</f>
        <v>799.77573000000007</v>
      </c>
      <c r="N49" s="115">
        <f>N$14*VLOOKUP($A49,AgeFactors!$A:$B,2)</f>
        <v>788.32069999999999</v>
      </c>
      <c r="O49" s="118">
        <f>O$14*VLOOKUP($A49,AgeFactors!$A:$B,2)</f>
        <v>678.31975</v>
      </c>
      <c r="P49" s="119">
        <f>P$14*VLOOKUP($A49,AgeFactors!$A:$B,2)</f>
        <v>605.99675000000002</v>
      </c>
      <c r="Q49" s="116">
        <f>Q$14*VLOOKUP($A49,AgeFactors!$A:$B,2)</f>
        <v>575.27114000000006</v>
      </c>
      <c r="R49" s="115">
        <f>R$14*VLOOKUP($A49,AgeFactors!$A:$B,2)</f>
        <v>599.55767000000003</v>
      </c>
      <c r="S49" s="115">
        <f>S$14*VLOOKUP($A49,AgeFactors!$A:$B,2)</f>
        <v>529.49768000000006</v>
      </c>
      <c r="T49" s="116">
        <f>T$14*VLOOKUP($A49,AgeFactors!$A:$B,2)</f>
        <v>406.75855000000001</v>
      </c>
      <c r="U49" s="132">
        <f>U$14*VLOOKUP($A49,AgeFactors!$A:$B,2)</f>
        <v>399.80621000000002</v>
      </c>
    </row>
    <row r="50" spans="1:21" s="27" customFormat="1" ht="24" customHeight="1" x14ac:dyDescent="0.25">
      <c r="A50" s="26">
        <v>57</v>
      </c>
      <c r="B50" s="123">
        <v>57</v>
      </c>
      <c r="C50" s="117">
        <f>C$14*VLOOKUP($A50,AgeFactors!$A:$B,2)</f>
        <v>1134.1797999999999</v>
      </c>
      <c r="D50" s="117">
        <f>D$14*VLOOKUP($A50,AgeFactors!$A:$B,2)</f>
        <v>934.54075999999998</v>
      </c>
      <c r="E50" s="115">
        <f>E$14*VLOOKUP($A50,AgeFactors!$A:$B,2)</f>
        <v>885.06966</v>
      </c>
      <c r="F50" s="115">
        <f>F$14*VLOOKUP($A50,AgeFactors!$A:$B,2)</f>
        <v>882.94946999999991</v>
      </c>
      <c r="G50" s="115">
        <f>G$14*VLOOKUP($A50,AgeFactors!$A:$B,2)</f>
        <v>829.92034999999998</v>
      </c>
      <c r="H50" s="115">
        <f>H$14*VLOOKUP($A50,AgeFactors!$A:$B,2)</f>
        <v>697.83495000000005</v>
      </c>
      <c r="I50" s="116">
        <f>I$14*VLOOKUP($A50,AgeFactors!$A:$B,2)</f>
        <v>634.5460599999999</v>
      </c>
      <c r="J50" s="116">
        <f>J$14*VLOOKUP($A50,AgeFactors!$A:$B,2)</f>
        <v>619.09547999999995</v>
      </c>
      <c r="K50" s="117">
        <f>K$14*VLOOKUP($A50,AgeFactors!$A:$B,2)</f>
        <v>889.94365999999991</v>
      </c>
      <c r="L50" s="115">
        <f>L$14*VLOOKUP($A50,AgeFactors!$A:$B,2)</f>
        <v>879.14774999999997</v>
      </c>
      <c r="M50" s="118">
        <f>M$14*VLOOKUP($A50,AgeFactors!$A:$B,2)</f>
        <v>835.42796999999996</v>
      </c>
      <c r="N50" s="115">
        <f>N$14*VLOOKUP($A50,AgeFactors!$A:$B,2)</f>
        <v>823.46229999999991</v>
      </c>
      <c r="O50" s="118">
        <f>O$14*VLOOKUP($A50,AgeFactors!$A:$B,2)</f>
        <v>708.55774999999994</v>
      </c>
      <c r="P50" s="119">
        <f>P$14*VLOOKUP($A50,AgeFactors!$A:$B,2)</f>
        <v>633.01074999999992</v>
      </c>
      <c r="Q50" s="116">
        <f>Q$14*VLOOKUP($A50,AgeFactors!$A:$B,2)</f>
        <v>600.91545999999994</v>
      </c>
      <c r="R50" s="115">
        <f>R$14*VLOOKUP($A50,AgeFactors!$A:$B,2)</f>
        <v>626.28462999999999</v>
      </c>
      <c r="S50" s="115">
        <f>S$14*VLOOKUP($A50,AgeFactors!$A:$B,2)</f>
        <v>553.10151999999994</v>
      </c>
      <c r="T50" s="116">
        <f>T$14*VLOOKUP($A50,AgeFactors!$A:$B,2)</f>
        <v>424.89094999999998</v>
      </c>
      <c r="U50" s="132">
        <f>U$14*VLOOKUP($A50,AgeFactors!$A:$B,2)</f>
        <v>417.62869000000001</v>
      </c>
    </row>
    <row r="51" spans="1:21" s="27" customFormat="1" ht="24" customHeight="1" x14ac:dyDescent="0.25">
      <c r="A51" s="26">
        <v>58</v>
      </c>
      <c r="B51" s="123">
        <v>58</v>
      </c>
      <c r="C51" s="117">
        <f>C$14*VLOOKUP($A51,AgeFactors!$A:$B,2)</f>
        <v>1185.8391999999999</v>
      </c>
      <c r="D51" s="117">
        <f>D$14*VLOOKUP($A51,AgeFactors!$A:$B,2)</f>
        <v>977.1070400000001</v>
      </c>
      <c r="E51" s="115">
        <f>E$14*VLOOKUP($A51,AgeFactors!$A:$B,2)</f>
        <v>925.38264000000004</v>
      </c>
      <c r="F51" s="115">
        <f>F$14*VLOOKUP($A51,AgeFactors!$A:$B,2)</f>
        <v>923.16588000000002</v>
      </c>
      <c r="G51" s="115">
        <f>G$14*VLOOKUP($A51,AgeFactors!$A:$B,2)</f>
        <v>867.72140000000002</v>
      </c>
      <c r="H51" s="115">
        <f>H$14*VLOOKUP($A51,AgeFactors!$A:$B,2)</f>
        <v>729.61980000000005</v>
      </c>
      <c r="I51" s="116">
        <f>I$14*VLOOKUP($A51,AgeFactors!$A:$B,2)</f>
        <v>663.44824000000006</v>
      </c>
      <c r="J51" s="116">
        <f>J$14*VLOOKUP($A51,AgeFactors!$A:$B,2)</f>
        <v>647.29391999999996</v>
      </c>
      <c r="K51" s="117">
        <f>K$14*VLOOKUP($A51,AgeFactors!$A:$B,2)</f>
        <v>930.47864000000004</v>
      </c>
      <c r="L51" s="115">
        <f>L$14*VLOOKUP($A51,AgeFactors!$A:$B,2)</f>
        <v>919.19100000000003</v>
      </c>
      <c r="M51" s="118">
        <f>M$14*VLOOKUP($A51,AgeFactors!$A:$B,2)</f>
        <v>873.47987999999998</v>
      </c>
      <c r="N51" s="115">
        <f>N$14*VLOOKUP($A51,AgeFactors!$A:$B,2)</f>
        <v>860.9692</v>
      </c>
      <c r="O51" s="118">
        <f>O$14*VLOOKUP($A51,AgeFactors!$A:$B,2)</f>
        <v>740.83100000000002</v>
      </c>
      <c r="P51" s="119">
        <f>P$14*VLOOKUP($A51,AgeFactors!$A:$B,2)</f>
        <v>661.84299999999996</v>
      </c>
      <c r="Q51" s="116">
        <f>Q$14*VLOOKUP($A51,AgeFactors!$A:$B,2)</f>
        <v>628.28584000000001</v>
      </c>
      <c r="R51" s="115">
        <f>R$14*VLOOKUP($A51,AgeFactors!$A:$B,2)</f>
        <v>654.81052</v>
      </c>
      <c r="S51" s="115">
        <f>S$14*VLOOKUP($A51,AgeFactors!$A:$B,2)</f>
        <v>578.29408000000001</v>
      </c>
      <c r="T51" s="116">
        <f>T$14*VLOOKUP($A51,AgeFactors!$A:$B,2)</f>
        <v>444.24379999999996</v>
      </c>
      <c r="U51" s="132">
        <f>U$14*VLOOKUP($A51,AgeFactors!$A:$B,2)</f>
        <v>436.65075999999999</v>
      </c>
    </row>
    <row r="52" spans="1:21" s="27" customFormat="1" ht="24" customHeight="1" x14ac:dyDescent="0.25">
      <c r="A52" s="26">
        <v>59</v>
      </c>
      <c r="B52" s="123">
        <v>59</v>
      </c>
      <c r="C52" s="117">
        <f>C$14*VLOOKUP($A52,AgeFactors!$A:$B,2)</f>
        <v>1211.4362000000001</v>
      </c>
      <c r="D52" s="117">
        <f>D$14*VLOOKUP($A52,AgeFactors!$A:$B,2)</f>
        <v>998.19844000000012</v>
      </c>
      <c r="E52" s="115">
        <f>E$14*VLOOKUP($A52,AgeFactors!$A:$B,2)</f>
        <v>945.35754000000009</v>
      </c>
      <c r="F52" s="115">
        <f>F$14*VLOOKUP($A52,AgeFactors!$A:$B,2)</f>
        <v>943.09293000000002</v>
      </c>
      <c r="G52" s="115">
        <f>G$14*VLOOKUP($A52,AgeFactors!$A:$B,2)</f>
        <v>886.45165000000009</v>
      </c>
      <c r="H52" s="115">
        <f>H$14*VLOOKUP($A52,AgeFactors!$A:$B,2)</f>
        <v>745.36905000000013</v>
      </c>
      <c r="I52" s="116">
        <f>I$14*VLOOKUP($A52,AgeFactors!$A:$B,2)</f>
        <v>677.76913999999999</v>
      </c>
      <c r="J52" s="116">
        <f>J$14*VLOOKUP($A52,AgeFactors!$A:$B,2)</f>
        <v>661.26612</v>
      </c>
      <c r="K52" s="117">
        <f>K$14*VLOOKUP($A52,AgeFactors!$A:$B,2)</f>
        <v>950.5635400000001</v>
      </c>
      <c r="L52" s="115">
        <f>L$14*VLOOKUP($A52,AgeFactors!$A:$B,2)</f>
        <v>939.03225000000009</v>
      </c>
      <c r="M52" s="118">
        <f>M$14*VLOOKUP($A52,AgeFactors!$A:$B,2)</f>
        <v>892.33443000000011</v>
      </c>
      <c r="N52" s="115">
        <f>N$14*VLOOKUP($A52,AgeFactors!$A:$B,2)</f>
        <v>879.55370000000005</v>
      </c>
      <c r="O52" s="118">
        <f>O$14*VLOOKUP($A52,AgeFactors!$A:$B,2)</f>
        <v>756.82225000000005</v>
      </c>
      <c r="P52" s="119">
        <f>P$14*VLOOKUP($A52,AgeFactors!$A:$B,2)</f>
        <v>676.12925000000007</v>
      </c>
      <c r="Q52" s="116">
        <f>Q$14*VLOOKUP($A52,AgeFactors!$A:$B,2)</f>
        <v>641.84774000000004</v>
      </c>
      <c r="R52" s="115">
        <f>R$14*VLOOKUP($A52,AgeFactors!$A:$B,2)</f>
        <v>668.94497000000013</v>
      </c>
      <c r="S52" s="115">
        <f>S$14*VLOOKUP($A52,AgeFactors!$A:$B,2)</f>
        <v>590.77688000000012</v>
      </c>
      <c r="T52" s="116">
        <f>T$14*VLOOKUP($A52,AgeFactors!$A:$B,2)</f>
        <v>453.83305000000001</v>
      </c>
      <c r="U52" s="132">
        <f>U$14*VLOOKUP($A52,AgeFactors!$A:$B,2)</f>
        <v>446.07611000000003</v>
      </c>
    </row>
    <row r="53" spans="1:21" s="27" customFormat="1" ht="24" customHeight="1" x14ac:dyDescent="0.25">
      <c r="A53" s="26">
        <v>60</v>
      </c>
      <c r="B53" s="123">
        <v>60</v>
      </c>
      <c r="C53" s="117">
        <f>C$14*VLOOKUP($A53,AgeFactors!$A:$B,2)</f>
        <v>1263.0955999999999</v>
      </c>
      <c r="D53" s="117">
        <f>D$14*VLOOKUP($A53,AgeFactors!$A:$B,2)</f>
        <v>1040.7647200000001</v>
      </c>
      <c r="E53" s="115">
        <f>E$14*VLOOKUP($A53,AgeFactors!$A:$B,2)</f>
        <v>985.67052000000001</v>
      </c>
      <c r="F53" s="115">
        <f>F$14*VLOOKUP($A53,AgeFactors!$A:$B,2)</f>
        <v>983.30934000000002</v>
      </c>
      <c r="G53" s="115">
        <f>G$14*VLOOKUP($A53,AgeFactors!$A:$B,2)</f>
        <v>924.2527</v>
      </c>
      <c r="H53" s="115">
        <f>H$14*VLOOKUP($A53,AgeFactors!$A:$B,2)</f>
        <v>777.15390000000002</v>
      </c>
      <c r="I53" s="119">
        <f>I$14*VLOOKUP($A53,AgeFactors!$A:$B,2)</f>
        <v>706.67131999999992</v>
      </c>
      <c r="J53" s="116">
        <f>J$14*VLOOKUP($A53,AgeFactors!$A:$B,2)</f>
        <v>689.46456000000001</v>
      </c>
      <c r="K53" s="115">
        <f>K$14*VLOOKUP($A53,AgeFactors!$A:$B,2)</f>
        <v>991.09852000000001</v>
      </c>
      <c r="L53" s="115">
        <f>L$14*VLOOKUP($A53,AgeFactors!$A:$B,2)</f>
        <v>979.07550000000003</v>
      </c>
      <c r="M53" s="115">
        <f>M$14*VLOOKUP($A53,AgeFactors!$A:$B,2)</f>
        <v>930.38634000000002</v>
      </c>
      <c r="N53" s="115">
        <f>N$14*VLOOKUP($A53,AgeFactors!$A:$B,2)</f>
        <v>917.06059999999991</v>
      </c>
      <c r="O53" s="115">
        <f>O$14*VLOOKUP($A53,AgeFactors!$A:$B,2)</f>
        <v>789.09550000000002</v>
      </c>
      <c r="P53" s="119">
        <f>P$14*VLOOKUP($A53,AgeFactors!$A:$B,2)</f>
        <v>704.9615</v>
      </c>
      <c r="Q53" s="116">
        <f>Q$14*VLOOKUP($A53,AgeFactors!$A:$B,2)</f>
        <v>669.21812</v>
      </c>
      <c r="R53" s="115">
        <f>R$14*VLOOKUP($A53,AgeFactors!$A:$B,2)</f>
        <v>697.47086000000002</v>
      </c>
      <c r="S53" s="115">
        <f>S$14*VLOOKUP($A53,AgeFactors!$A:$B,2)</f>
        <v>615.96943999999996</v>
      </c>
      <c r="T53" s="119">
        <f>T$14*VLOOKUP($A53,AgeFactors!$A:$B,2)</f>
        <v>473.1859</v>
      </c>
      <c r="U53" s="132">
        <f>U$14*VLOOKUP($A53,AgeFactors!$A:$B,2)</f>
        <v>465.09818000000001</v>
      </c>
    </row>
    <row r="54" spans="1:21" s="27" customFormat="1" ht="24" customHeight="1" x14ac:dyDescent="0.25">
      <c r="A54" s="26">
        <v>61</v>
      </c>
      <c r="B54" s="123">
        <v>61</v>
      </c>
      <c r="C54" s="117">
        <f>C$14*VLOOKUP($A54,AgeFactors!$A:$B,2)</f>
        <v>1307.7739999999999</v>
      </c>
      <c r="D54" s="117">
        <f>D$14*VLOOKUP($A54,AgeFactors!$A:$B,2)</f>
        <v>1077.5788</v>
      </c>
      <c r="E54" s="115">
        <f>E$14*VLOOKUP($A54,AgeFactors!$A:$B,2)</f>
        <v>1020.5358</v>
      </c>
      <c r="F54" s="115">
        <f>F$14*VLOOKUP($A54,AgeFactors!$A:$B,2)</f>
        <v>1018.0911</v>
      </c>
      <c r="G54" s="115">
        <f>G$14*VLOOKUP($A54,AgeFactors!$A:$B,2)</f>
        <v>956.94550000000004</v>
      </c>
      <c r="H54" s="115">
        <f>H$14*VLOOKUP($A54,AgeFactors!$A:$B,2)</f>
        <v>804.64350000000013</v>
      </c>
      <c r="I54" s="116">
        <f>I$14*VLOOKUP($A54,AgeFactors!$A:$B,2)</f>
        <v>731.66780000000006</v>
      </c>
      <c r="J54" s="116">
        <f>J$14*VLOOKUP($A54,AgeFactors!$A:$B,2)</f>
        <v>713.85239999999999</v>
      </c>
      <c r="K54" s="117">
        <f>K$14*VLOOKUP($A54,AgeFactors!$A:$B,2)</f>
        <v>1026.1558</v>
      </c>
      <c r="L54" s="115">
        <f>L$14*VLOOKUP($A54,AgeFactors!$A:$B,2)</f>
        <v>1013.7075</v>
      </c>
      <c r="M54" s="118">
        <f>M$14*VLOOKUP($A54,AgeFactors!$A:$B,2)</f>
        <v>963.29610000000002</v>
      </c>
      <c r="N54" s="115">
        <f>N$14*VLOOKUP($A54,AgeFactors!$A:$B,2)</f>
        <v>949.49899999999991</v>
      </c>
      <c r="O54" s="118">
        <f>O$14*VLOOKUP($A54,AgeFactors!$A:$B,2)</f>
        <v>817.00750000000005</v>
      </c>
      <c r="P54" s="119">
        <f>P$14*VLOOKUP($A54,AgeFactors!$A:$B,2)</f>
        <v>729.89750000000004</v>
      </c>
      <c r="Q54" s="116">
        <f>Q$14*VLOOKUP($A54,AgeFactors!$A:$B,2)</f>
        <v>692.88980000000004</v>
      </c>
      <c r="R54" s="115">
        <f>R$14*VLOOKUP($A54,AgeFactors!$A:$B,2)</f>
        <v>722.14190000000008</v>
      </c>
      <c r="S54" s="115">
        <f>S$14*VLOOKUP($A54,AgeFactors!$A:$B,2)</f>
        <v>637.75760000000002</v>
      </c>
      <c r="T54" s="119">
        <f>T$14*VLOOKUP($A54,AgeFactors!$A:$B,2)</f>
        <v>489.92349999999999</v>
      </c>
      <c r="U54" s="132">
        <f>U$14*VLOOKUP($A54,AgeFactors!$A:$B,2)</f>
        <v>481.54970000000003</v>
      </c>
    </row>
    <row r="55" spans="1:21" s="27" customFormat="1" ht="24" customHeight="1" x14ac:dyDescent="0.25">
      <c r="A55" s="26">
        <v>62</v>
      </c>
      <c r="B55" s="123">
        <v>62</v>
      </c>
      <c r="C55" s="117">
        <f>C$14*VLOOKUP($A55,AgeFactors!$A:$B,2)</f>
        <v>1337.0942</v>
      </c>
      <c r="D55" s="117">
        <f>D$14*VLOOKUP($A55,AgeFactors!$A:$B,2)</f>
        <v>1101.7380400000002</v>
      </c>
      <c r="E55" s="115">
        <f>E$14*VLOOKUP($A55,AgeFactors!$A:$B,2)</f>
        <v>1043.41614</v>
      </c>
      <c r="F55" s="115">
        <f>F$14*VLOOKUP($A55,AgeFactors!$A:$B,2)</f>
        <v>1040.9166300000002</v>
      </c>
      <c r="G55" s="115">
        <f>G$14*VLOOKUP($A55,AgeFactors!$A:$B,2)</f>
        <v>978.40015000000005</v>
      </c>
      <c r="H55" s="115">
        <f>H$14*VLOOKUP($A55,AgeFactors!$A:$B,2)</f>
        <v>822.68355000000008</v>
      </c>
      <c r="I55" s="116">
        <f>I$14*VLOOKUP($A55,AgeFactors!$A:$B,2)</f>
        <v>748.07174000000009</v>
      </c>
      <c r="J55" s="116">
        <f>J$14*VLOOKUP($A55,AgeFactors!$A:$B,2)</f>
        <v>729.85692000000006</v>
      </c>
      <c r="K55" s="117">
        <f>K$14*VLOOKUP($A55,AgeFactors!$A:$B,2)</f>
        <v>1049.1621400000001</v>
      </c>
      <c r="L55" s="115">
        <f>L$14*VLOOKUP($A55,AgeFactors!$A:$B,2)</f>
        <v>1036.4347500000001</v>
      </c>
      <c r="M55" s="118">
        <f>M$14*VLOOKUP($A55,AgeFactors!$A:$B,2)</f>
        <v>984.89313000000004</v>
      </c>
      <c r="N55" s="115">
        <f>N$14*VLOOKUP($A55,AgeFactors!$A:$B,2)</f>
        <v>970.7867</v>
      </c>
      <c r="O55" s="118">
        <f>O$14*VLOOKUP($A55,AgeFactors!$A:$B,2)</f>
        <v>835.32475000000011</v>
      </c>
      <c r="P55" s="119">
        <f>P$14*VLOOKUP($A55,AgeFactors!$A:$B,2)</f>
        <v>746.26175000000001</v>
      </c>
      <c r="Q55" s="116">
        <f>Q$14*VLOOKUP($A55,AgeFactors!$A:$B,2)</f>
        <v>708.42434000000014</v>
      </c>
      <c r="R55" s="115">
        <f>R$14*VLOOKUP($A55,AgeFactors!$A:$B,2)</f>
        <v>738.33227000000011</v>
      </c>
      <c r="S55" s="115">
        <f>S$14*VLOOKUP($A55,AgeFactors!$A:$B,2)</f>
        <v>652.05608000000007</v>
      </c>
      <c r="T55" s="116">
        <f>T$14*VLOOKUP($A55,AgeFactors!$A:$B,2)</f>
        <v>500.90755000000001</v>
      </c>
      <c r="U55" s="132">
        <f>U$14*VLOOKUP($A55,AgeFactors!$A:$B,2)</f>
        <v>492.34601000000004</v>
      </c>
    </row>
    <row r="56" spans="1:21" s="27" customFormat="1" ht="24" customHeight="1" x14ac:dyDescent="0.25">
      <c r="A56" s="26">
        <v>63</v>
      </c>
      <c r="B56" s="123">
        <v>63</v>
      </c>
      <c r="C56" s="117">
        <f>C$14*VLOOKUP($A56,AgeFactors!$A:$B,2)</f>
        <v>1373.8607999999999</v>
      </c>
      <c r="D56" s="117">
        <f>D$14*VLOOKUP($A56,AgeFactors!$A:$B,2)</f>
        <v>1132.03296</v>
      </c>
      <c r="E56" s="115">
        <f>E$14*VLOOKUP($A56,AgeFactors!$A:$B,2)</f>
        <v>1072.10736</v>
      </c>
      <c r="F56" s="115">
        <f>F$14*VLOOKUP($A56,AgeFactors!$A:$B,2)</f>
        <v>1069.5391199999999</v>
      </c>
      <c r="G56" s="115">
        <f>G$14*VLOOKUP($A56,AgeFactors!$A:$B,2)</f>
        <v>1005.3036000000001</v>
      </c>
      <c r="H56" s="115">
        <f>H$14*VLOOKUP($A56,AgeFactors!$A:$B,2)</f>
        <v>845.30520000000001</v>
      </c>
      <c r="I56" s="116">
        <f>I$14*VLOOKUP($A56,AgeFactors!$A:$B,2)</f>
        <v>768.64175999999998</v>
      </c>
      <c r="J56" s="116">
        <f>J$14*VLOOKUP($A56,AgeFactors!$A:$B,2)</f>
        <v>749.92607999999996</v>
      </c>
      <c r="K56" s="117">
        <f>K$14*VLOOKUP($A56,AgeFactors!$A:$B,2)</f>
        <v>1078.01136</v>
      </c>
      <c r="L56" s="115">
        <f>L$14*VLOOKUP($A56,AgeFactors!$A:$B,2)</f>
        <v>1064.934</v>
      </c>
      <c r="M56" s="118">
        <f>M$14*VLOOKUP($A56,AgeFactors!$A:$B,2)</f>
        <v>1011.9751199999999</v>
      </c>
      <c r="N56" s="115">
        <f>N$14*VLOOKUP($A56,AgeFactors!$A:$B,2)</f>
        <v>997.48079999999993</v>
      </c>
      <c r="O56" s="118">
        <f>O$14*VLOOKUP($A56,AgeFactors!$A:$B,2)</f>
        <v>858.29399999999998</v>
      </c>
      <c r="P56" s="119">
        <f>P$14*VLOOKUP($A56,AgeFactors!$A:$B,2)</f>
        <v>766.78200000000004</v>
      </c>
      <c r="Q56" s="116">
        <f>Q$14*VLOOKUP($A56,AgeFactors!$A:$B,2)</f>
        <v>727.90416000000005</v>
      </c>
      <c r="R56" s="115">
        <f>R$14*VLOOKUP($A56,AgeFactors!$A:$B,2)</f>
        <v>758.63448000000005</v>
      </c>
      <c r="S56" s="115">
        <f>S$14*VLOOKUP($A56,AgeFactors!$A:$B,2)</f>
        <v>669.98591999999996</v>
      </c>
      <c r="T56" s="116">
        <f>T$14*VLOOKUP($A56,AgeFactors!$A:$B,2)</f>
        <v>514.68119999999999</v>
      </c>
      <c r="U56" s="132">
        <f>U$14*VLOOKUP($A56,AgeFactors!$A:$B,2)</f>
        <v>505.88424000000003</v>
      </c>
    </row>
    <row r="57" spans="1:21" s="27" customFormat="1" ht="24" customHeight="1" x14ac:dyDescent="0.25">
      <c r="A57" s="26">
        <v>64</v>
      </c>
      <c r="B57" s="123" t="s">
        <v>32</v>
      </c>
      <c r="C57" s="117">
        <f>C$14*VLOOKUP($A57,AgeFactors!$A:$B,2)</f>
        <v>1396.1999999999998</v>
      </c>
      <c r="D57" s="117">
        <f>D$14*VLOOKUP($A57,AgeFactors!$A:$B,2)</f>
        <v>1150.44</v>
      </c>
      <c r="E57" s="115">
        <f>E$14*VLOOKUP($A57,AgeFactors!$A:$B,2)</f>
        <v>1089.54</v>
      </c>
      <c r="F57" s="115">
        <f>F$14*VLOOKUP($A57,AgeFactors!$A:$B,2)</f>
        <v>1086.93</v>
      </c>
      <c r="G57" s="115">
        <f>G$14*VLOOKUP($A57,AgeFactors!$A:$B,2)</f>
        <v>1021.6500000000001</v>
      </c>
      <c r="H57" s="115">
        <f>H$14*VLOOKUP($A57,AgeFactors!$A:$B,2)</f>
        <v>859.05000000000007</v>
      </c>
      <c r="I57" s="116">
        <f>I$14*VLOOKUP($A57,AgeFactors!$A:$B,2)</f>
        <v>781.14</v>
      </c>
      <c r="J57" s="116">
        <f>J$14*VLOOKUP($A57,AgeFactors!$A:$B,2)</f>
        <v>762.12</v>
      </c>
      <c r="K57" s="117">
        <f>K$14*VLOOKUP($A57,AgeFactors!$A:$B,2)</f>
        <v>1095.54</v>
      </c>
      <c r="L57" s="115">
        <f>L$14*VLOOKUP($A57,AgeFactors!$A:$B,2)</f>
        <v>1082.25</v>
      </c>
      <c r="M57" s="118">
        <f>M$14*VLOOKUP($A57,AgeFactors!$A:$B,2)</f>
        <v>1028.43</v>
      </c>
      <c r="N57" s="115">
        <f>N$14*VLOOKUP($A57,AgeFactors!$A:$B,2)</f>
        <v>1013.6999999999999</v>
      </c>
      <c r="O57" s="118">
        <f>O$14*VLOOKUP($A57,AgeFactors!$A:$B,2)</f>
        <v>872.25</v>
      </c>
      <c r="P57" s="119">
        <f>P$14*VLOOKUP($A57,AgeFactors!$A:$B,2)</f>
        <v>779.25</v>
      </c>
      <c r="Q57" s="116">
        <f>Q$14*VLOOKUP($A57,AgeFactors!$A:$B,2)</f>
        <v>739.74</v>
      </c>
      <c r="R57" s="115">
        <f>R$14*VLOOKUP($A57,AgeFactors!$A:$B,2)</f>
        <v>770.97</v>
      </c>
      <c r="S57" s="115">
        <f>S$14*VLOOKUP($A57,AgeFactors!$A:$B,2)</f>
        <v>680.88</v>
      </c>
      <c r="T57" s="116">
        <f>T$14*VLOOKUP($A57,AgeFactors!$A:$B,2)</f>
        <v>523.04999999999995</v>
      </c>
      <c r="U57" s="132">
        <f>U$14*VLOOKUP($A57,AgeFactors!$A:$B,2)</f>
        <v>514.11</v>
      </c>
    </row>
    <row r="58" spans="1:21" ht="22.9" customHeight="1" x14ac:dyDescent="0.3">
      <c r="B58" s="40" t="s">
        <v>33</v>
      </c>
      <c r="C58" s="40"/>
      <c r="P58" s="40"/>
      <c r="Q58" s="40"/>
    </row>
    <row r="59" spans="1:21" ht="30" customHeight="1" x14ac:dyDescent="0.25">
      <c r="B59" s="147" t="s">
        <v>34</v>
      </c>
      <c r="C59" s="147"/>
      <c r="D59" s="147"/>
      <c r="E59" s="147"/>
      <c r="F59" s="147"/>
      <c r="G59" s="147"/>
      <c r="H59" s="147"/>
      <c r="I59" s="147"/>
      <c r="J59" s="147"/>
      <c r="K59" s="147"/>
      <c r="L59" s="147"/>
      <c r="M59" s="147"/>
      <c r="N59" s="147"/>
      <c r="P59" s="147"/>
      <c r="Q59" s="147"/>
      <c r="R59" s="147"/>
      <c r="S59" s="147"/>
      <c r="T59" s="147"/>
      <c r="U59" s="147"/>
    </row>
  </sheetData>
  <mergeCells count="2">
    <mergeCell ref="B59:N59"/>
    <mergeCell ref="P59:U59"/>
  </mergeCells>
  <phoneticPr fontId="20" type="noConversion"/>
  <conditionalFormatting sqref="B7:B12">
    <cfRule type="cellIs" dxfId="187" priority="107" operator="equal">
      <formula>"Bronze"</formula>
    </cfRule>
    <cfRule type="cellIs" dxfId="186" priority="108" operator="equal">
      <formula>"Silver"</formula>
    </cfRule>
    <cfRule type="cellIs" dxfId="185" priority="109" operator="equal">
      <formula>"Gold"</formula>
    </cfRule>
    <cfRule type="cellIs" dxfId="184" priority="110" operator="equal">
      <formula>"UHC"</formula>
    </cfRule>
    <cfRule type="cellIs" dxfId="183" priority="111" operator="equal">
      <formula>"NHP"</formula>
    </cfRule>
    <cfRule type="cellIs" dxfId="182" priority="112" operator="equal">
      <formula>"BCBS"</formula>
    </cfRule>
  </conditionalFormatting>
  <conditionalFormatting sqref="B13:B16">
    <cfRule type="cellIs" dxfId="181" priority="37" operator="equal">
      <formula>"Bronze"</formula>
    </cfRule>
    <cfRule type="cellIs" dxfId="180" priority="38" operator="equal">
      <formula>"Silver"</formula>
    </cfRule>
    <cfRule type="cellIs" dxfId="179" priority="39" operator="equal">
      <formula>"Gold"</formula>
    </cfRule>
    <cfRule type="cellIs" dxfId="178" priority="40" operator="equal">
      <formula>"UHC"</formula>
    </cfRule>
    <cfRule type="cellIs" dxfId="177" priority="41" operator="equal">
      <formula>"NHP"</formula>
    </cfRule>
    <cfRule type="cellIs" dxfId="176" priority="42" operator="equal">
      <formula>"BCBS"</formula>
    </cfRule>
  </conditionalFormatting>
  <conditionalFormatting sqref="B33:B34">
    <cfRule type="cellIs" dxfId="175" priority="9" operator="equal">
      <formula>"Bronze"</formula>
    </cfRule>
    <cfRule type="cellIs" dxfId="174" priority="10" operator="equal">
      <formula>"Silver"</formula>
    </cfRule>
    <cfRule type="cellIs" dxfId="173" priority="11" operator="equal">
      <formula>"Gold"</formula>
    </cfRule>
    <cfRule type="cellIs" dxfId="172" priority="12" operator="equal">
      <formula>"UHC"</formula>
    </cfRule>
    <cfRule type="cellIs" dxfId="171" priority="13" operator="equal">
      <formula>"NHP"</formula>
    </cfRule>
    <cfRule type="cellIs" dxfId="170" priority="14" operator="equal">
      <formula>"BCBS"</formula>
    </cfRule>
  </conditionalFormatting>
  <conditionalFormatting sqref="C6">
    <cfRule type="cellIs" dxfId="169" priority="1" operator="equal">
      <formula>"Bronze"</formula>
    </cfRule>
    <cfRule type="cellIs" dxfId="168" priority="2" operator="equal">
      <formula>"Silver"</formula>
    </cfRule>
    <cfRule type="cellIs" dxfId="167" priority="3" operator="equal">
      <formula>"Gold"</formula>
    </cfRule>
    <cfRule type="cellIs" dxfId="166" priority="4" operator="equal">
      <formula>"UHC"</formula>
    </cfRule>
    <cfRule type="cellIs" dxfId="165" priority="5" operator="equal">
      <formula>"NHP"</formula>
    </cfRule>
    <cfRule type="cellIs" dxfId="164" priority="6" operator="equal">
      <formula>"BCBS"</formula>
    </cfRule>
  </conditionalFormatting>
  <printOptions horizontalCentered="1" verticalCentered="1"/>
  <pageMargins left="0.13" right="0.13" top="0.125" bottom="0.125" header="0" footer="0"/>
  <pageSetup scale="39" fitToWidth="0" orientation="landscape"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106" operator="containsText" id="{431FF60C-BFF6-4CE6-B1AE-6584FAE1F879}">
            <xm:f>NOT(ISERROR(SEARCH("Plat",B7)))</xm:f>
            <xm:f>"Plat"</xm:f>
            <x14:dxf>
              <fill>
                <patternFill>
                  <bgColor theme="0" tint="-4.9989318521683403E-2"/>
                </patternFill>
              </fill>
            </x14:dxf>
          </x14:cfRule>
          <xm:sqref>B7:B12</xm:sqref>
        </x14:conditionalFormatting>
        <x14:conditionalFormatting xmlns:xm="http://schemas.microsoft.com/office/excel/2006/main">
          <x14:cfRule type="containsText" priority="36" operator="containsText" id="{8D947B38-1B93-3A49-8215-54522805956D}">
            <xm:f>NOT(ISERROR(SEARCH("Plat",B13)))</xm:f>
            <xm:f>"Plat"</xm:f>
            <x14:dxf>
              <fill>
                <patternFill>
                  <bgColor theme="0" tint="-4.9989318521683403E-2"/>
                </patternFill>
              </fill>
            </x14:dxf>
          </x14:cfRule>
          <xm:sqref>B13:B16</xm:sqref>
        </x14:conditionalFormatting>
        <x14:conditionalFormatting xmlns:xm="http://schemas.microsoft.com/office/excel/2006/main">
          <x14:cfRule type="containsText" priority="8" operator="containsText" id="{DFAD85D4-4D1A-5D45-A8C8-78EBBB68D0FB}">
            <xm:f>NOT(ISERROR(SEARCH("Plat",B33)))</xm:f>
            <xm:f>"Plat"</xm:f>
            <x14:dxf>
              <fill>
                <patternFill>
                  <bgColor theme="0" tint="-4.9989318521683403E-2"/>
                </patternFill>
              </fill>
            </x14:dxf>
          </x14:cfRule>
          <xm:sqref>B33:B34</xm:sqref>
        </x14:conditionalFormatting>
        <x14:conditionalFormatting xmlns:xm="http://schemas.microsoft.com/office/excel/2006/main">
          <x14:cfRule type="containsText" priority="7" operator="containsText" id="{32EC3662-0D66-4B58-B697-1A57FC41D484}">
            <xm:f>NOT(ISERROR(SEARCH("Plat",'SHOPPlanRates Approved'!B7)))</xm:f>
            <xm:f>"Plat"</xm:f>
            <x14:dxf>
              <fill>
                <patternFill>
                  <bgColor theme="0" tint="-4.9989318521683403E-2"/>
                </patternFill>
              </fill>
            </x14:dxf>
          </x14:cfRule>
          <xm:sqref>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8"/>
  <sheetViews>
    <sheetView tabSelected="1" topLeftCell="B1" zoomScale="80" zoomScaleNormal="80" workbookViewId="0">
      <selection activeCell="D2" sqref="D2"/>
    </sheetView>
  </sheetViews>
  <sheetFormatPr defaultColWidth="8.7109375" defaultRowHeight="15" x14ac:dyDescent="0.25"/>
  <cols>
    <col min="1" max="1" width="10" style="5" hidden="1" customWidth="1"/>
    <col min="2" max="2" width="25.7109375" style="32" customWidth="1"/>
    <col min="3" max="4" width="27.42578125" style="25" customWidth="1"/>
    <col min="5" max="5" width="34.140625" style="25" customWidth="1"/>
    <col min="6" max="6" width="24.7109375" style="25" customWidth="1"/>
    <col min="7" max="7" width="27.42578125" style="25" customWidth="1"/>
    <col min="8" max="9" width="30.28515625" style="25" customWidth="1"/>
    <col min="10" max="12" width="23.140625" style="25" customWidth="1"/>
    <col min="13" max="13" width="25.7109375" style="25" customWidth="1"/>
    <col min="14" max="18" width="22" style="25" customWidth="1"/>
    <col min="19" max="20" width="22" style="25" hidden="1" customWidth="1"/>
    <col min="21" max="21" width="20.7109375" style="25" hidden="1" customWidth="1"/>
    <col min="22" max="23" width="8.7109375" style="25" bestFit="1" customWidth="1"/>
    <col min="24" max="25" width="13.7109375" style="25" customWidth="1"/>
    <col min="26" max="26" width="15.7109375" style="25" customWidth="1"/>
    <col min="27" max="28" width="8.7109375" style="25" customWidth="1"/>
    <col min="29" max="16384" width="8.7109375" style="25"/>
  </cols>
  <sheetData>
    <row r="1" spans="1:26" s="35" customFormat="1" ht="42" customHeight="1" x14ac:dyDescent="0.25">
      <c r="A1" s="33"/>
      <c r="B1" s="95" t="s">
        <v>35</v>
      </c>
      <c r="C1" s="34"/>
      <c r="F1" s="148" t="s">
        <v>90</v>
      </c>
      <c r="G1" s="148"/>
      <c r="H1" s="148"/>
      <c r="I1" s="148"/>
      <c r="J1" s="97"/>
      <c r="K1" s="97"/>
      <c r="L1" s="97"/>
      <c r="M1" s="37" t="str">
        <f>B1</f>
        <v>2020 SMALL GROUP MARKET PLANS • PREMIUMS BY AGE</v>
      </c>
      <c r="N1" s="37"/>
      <c r="O1" s="37"/>
      <c r="P1" s="134"/>
      <c r="Q1" s="134"/>
      <c r="R1" s="134"/>
      <c r="S1" s="97"/>
      <c r="T1" s="36"/>
      <c r="U1" s="36"/>
    </row>
    <row r="2" spans="1:26" s="63" customFormat="1" ht="21.75" customHeight="1" x14ac:dyDescent="0.3">
      <c r="A2" s="62"/>
      <c r="B2" s="87" t="str">
        <f>VLOOKUP(E2,'SHOPPlanRates Approved'!U24:'SHOPPlanRates Approved'!AB40,5)</f>
        <v>For Coverage Effective April, May, June 2020</v>
      </c>
      <c r="C2" s="87"/>
      <c r="D2" s="87"/>
      <c r="E2" s="169">
        <v>43983</v>
      </c>
      <c r="F2" s="149"/>
      <c r="G2" s="149"/>
      <c r="H2" s="149"/>
      <c r="I2" s="149"/>
      <c r="J2" s="97"/>
      <c r="K2" s="97"/>
      <c r="L2" s="97"/>
      <c r="M2" s="87" t="str">
        <f>VLOOKUP(E2,'SHOPPlanRates Approved'!U24:AB40,5)</f>
        <v>For Coverage Effective April, May, June 2020</v>
      </c>
      <c r="N2" s="87"/>
      <c r="O2" s="87"/>
      <c r="P2" s="134"/>
      <c r="Q2" s="134"/>
      <c r="R2" s="134"/>
      <c r="S2" s="97"/>
      <c r="U2" s="3"/>
    </row>
    <row r="3" spans="1:26" s="73" customFormat="1" ht="28.15" customHeight="1" x14ac:dyDescent="0.3">
      <c r="A3" s="72"/>
      <c r="B3" s="139" t="s">
        <v>2</v>
      </c>
      <c r="C3" s="125" t="s">
        <v>3</v>
      </c>
      <c r="D3" s="125" t="s">
        <v>3</v>
      </c>
      <c r="E3" s="125" t="s">
        <v>3</v>
      </c>
      <c r="F3" s="143" t="s">
        <v>4</v>
      </c>
      <c r="G3" s="124" t="s">
        <v>3</v>
      </c>
      <c r="H3" s="125" t="s">
        <v>3</v>
      </c>
      <c r="I3" s="125" t="s">
        <v>3</v>
      </c>
      <c r="J3" s="125" t="s">
        <v>3</v>
      </c>
      <c r="K3" s="129" t="s">
        <v>4</v>
      </c>
      <c r="L3" s="129" t="s">
        <v>4</v>
      </c>
      <c r="M3" s="137" t="s">
        <v>2</v>
      </c>
      <c r="N3" s="125" t="s">
        <v>3</v>
      </c>
      <c r="O3" s="125" t="s">
        <v>3</v>
      </c>
      <c r="P3" s="127" t="s">
        <v>4</v>
      </c>
      <c r="Q3" s="124" t="s">
        <v>3</v>
      </c>
      <c r="R3" s="129" t="s">
        <v>4</v>
      </c>
      <c r="S3" s="3"/>
    </row>
    <row r="4" spans="1:26" s="48" customFormat="1" ht="51.75" x14ac:dyDescent="0.3">
      <c r="B4" s="121" t="s">
        <v>36</v>
      </c>
      <c r="C4" s="49" t="s">
        <v>37</v>
      </c>
      <c r="D4" s="49" t="s">
        <v>38</v>
      </c>
      <c r="E4" s="49" t="s">
        <v>39</v>
      </c>
      <c r="F4" s="50" t="s">
        <v>40</v>
      </c>
      <c r="G4" s="51" t="s">
        <v>41</v>
      </c>
      <c r="H4" s="52" t="s">
        <v>42</v>
      </c>
      <c r="I4" s="52" t="s">
        <v>43</v>
      </c>
      <c r="J4" s="52" t="s">
        <v>44</v>
      </c>
      <c r="K4" s="138" t="s">
        <v>45</v>
      </c>
      <c r="L4" s="138" t="s">
        <v>46</v>
      </c>
      <c r="M4" s="121" t="s">
        <v>36</v>
      </c>
      <c r="N4" s="52" t="s">
        <v>47</v>
      </c>
      <c r="O4" s="52" t="s">
        <v>48</v>
      </c>
      <c r="P4" s="53" t="s">
        <v>49</v>
      </c>
      <c r="Q4" s="51" t="s">
        <v>50</v>
      </c>
      <c r="R4" s="138" t="s">
        <v>51</v>
      </c>
      <c r="S4" s="3"/>
    </row>
    <row r="5" spans="1:26" s="48" customFormat="1" ht="28.15" customHeight="1" thickBot="1" x14ac:dyDescent="0.35">
      <c r="B5" s="139" t="s">
        <v>26</v>
      </c>
      <c r="C5" s="54" t="s">
        <v>27</v>
      </c>
      <c r="D5" s="54" t="s">
        <v>27</v>
      </c>
      <c r="E5" s="54" t="s">
        <v>27</v>
      </c>
      <c r="F5" s="55" t="s">
        <v>27</v>
      </c>
      <c r="G5" s="56" t="s">
        <v>28</v>
      </c>
      <c r="H5" s="57" t="s">
        <v>28</v>
      </c>
      <c r="I5" s="57" t="s">
        <v>28</v>
      </c>
      <c r="J5" s="57" t="s">
        <v>28</v>
      </c>
      <c r="K5" s="144" t="s">
        <v>28</v>
      </c>
      <c r="L5" s="144" t="s">
        <v>28</v>
      </c>
      <c r="M5" s="139" t="s">
        <v>26</v>
      </c>
      <c r="N5" s="59" t="s">
        <v>29</v>
      </c>
      <c r="O5" s="59" t="s">
        <v>29</v>
      </c>
      <c r="P5" s="59" t="s">
        <v>29</v>
      </c>
      <c r="Q5" s="60" t="s">
        <v>30</v>
      </c>
      <c r="R5" s="131" t="s">
        <v>30</v>
      </c>
      <c r="S5" s="3"/>
    </row>
    <row r="6" spans="1:26" s="77" customFormat="1" ht="22.5" customHeight="1" x14ac:dyDescent="0.25">
      <c r="A6" s="76">
        <v>10</v>
      </c>
      <c r="B6" s="140" t="s">
        <v>52</v>
      </c>
      <c r="C6" s="42">
        <f>C$13*VLOOKUP($A6,AgeFactors!$A:$B,2)</f>
        <v>363.93679687499997</v>
      </c>
      <c r="D6" s="43">
        <f>D$13*VLOOKUP($A6,AgeFactors!$A:$B,2)</f>
        <v>347.07342145499996</v>
      </c>
      <c r="E6" s="43">
        <f>E$13*VLOOKUP($A6,AgeFactors!$A:$B,2)</f>
        <v>317.95071371999995</v>
      </c>
      <c r="F6" s="46">
        <f>F$13*VLOOKUP($A6,AgeFactors!$A:$B,2)</f>
        <v>256.27828950000003</v>
      </c>
      <c r="G6" s="43">
        <f>G$13*VLOOKUP($A6,AgeFactors!$A:$B,2)</f>
        <v>286.14166717499995</v>
      </c>
      <c r="H6" s="43">
        <f>H$13*VLOOKUP($A6,AgeFactors!$A:$B,2)</f>
        <v>279.38700022500001</v>
      </c>
      <c r="I6" s="43">
        <f>I$13*VLOOKUP($A6,AgeFactors!$A:$B,2)</f>
        <v>274.96152877499992</v>
      </c>
      <c r="J6" s="43">
        <f>J$13*VLOOKUP($A6,AgeFactors!$A:$B,2)</f>
        <v>253.44752634</v>
      </c>
      <c r="K6" s="141">
        <f>K$13*VLOOKUP($A6,AgeFactors!$A:$B,2)</f>
        <v>224.24545368000003</v>
      </c>
      <c r="L6" s="141">
        <f>L$13*VLOOKUP($A6,AgeFactors!$A:$B,2)</f>
        <v>198.50060268000001</v>
      </c>
      <c r="M6" s="140" t="s">
        <v>52</v>
      </c>
      <c r="N6" s="43">
        <f>N$13*VLOOKUP($A6,AgeFactors!$A:$B,2)</f>
        <v>224.26270672499999</v>
      </c>
      <c r="O6" s="43">
        <f>O$13*VLOOKUP($A6,AgeFactors!$A:$B,2)</f>
        <v>206.63846077499997</v>
      </c>
      <c r="P6" s="44">
        <f>P$13*VLOOKUP($A6,AgeFactors!$A:$B,2)</f>
        <v>181.54800837000002</v>
      </c>
      <c r="Q6" s="45">
        <f>Q$13*VLOOKUP($A6,AgeFactors!$A:$B,2)</f>
        <v>164.46449425500001</v>
      </c>
      <c r="R6" s="141">
        <f>R$13*VLOOKUP($A6,AgeFactors!$A:$B,2)</f>
        <v>156.77834112000002</v>
      </c>
      <c r="S6" s="3"/>
      <c r="W6" s="150" t="s">
        <v>53</v>
      </c>
      <c r="X6" s="151"/>
      <c r="Y6" s="151"/>
      <c r="Z6" s="152"/>
    </row>
    <row r="7" spans="1:26" s="77" customFormat="1" ht="22.5" customHeight="1" x14ac:dyDescent="0.25">
      <c r="A7" s="76">
        <v>15</v>
      </c>
      <c r="B7" s="140">
        <v>15</v>
      </c>
      <c r="C7" s="42">
        <f>C$13*VLOOKUP($A7,AgeFactors!$A:$B,2)</f>
        <v>396.28673437499992</v>
      </c>
      <c r="D7" s="43">
        <f>D$13*VLOOKUP($A7,AgeFactors!$A:$B,2)</f>
        <v>377.92439225099992</v>
      </c>
      <c r="E7" s="43">
        <f>E$13*VLOOKUP($A7,AgeFactors!$A:$B,2)</f>
        <v>346.21299938399994</v>
      </c>
      <c r="F7" s="46">
        <f>F$13*VLOOKUP($A7,AgeFactors!$A:$B,2)</f>
        <v>279.05858189999998</v>
      </c>
      <c r="G7" s="43">
        <f>G$13*VLOOKUP($A7,AgeFactors!$A:$B,2)</f>
        <v>311.57648203499997</v>
      </c>
      <c r="H7" s="43">
        <f>H$13*VLOOKUP($A7,AgeFactors!$A:$B,2)</f>
        <v>304.22140024499998</v>
      </c>
      <c r="I7" s="43">
        <f>I$13*VLOOKUP($A7,AgeFactors!$A:$B,2)</f>
        <v>299.40255355499994</v>
      </c>
      <c r="J7" s="43">
        <f>J$13*VLOOKUP($A7,AgeFactors!$A:$B,2)</f>
        <v>275.97619534799998</v>
      </c>
      <c r="K7" s="141">
        <f>K$13*VLOOKUP($A7,AgeFactors!$A:$B,2)</f>
        <v>244.17838289600002</v>
      </c>
      <c r="L7" s="141">
        <f>L$13*VLOOKUP($A7,AgeFactors!$A:$B,2)</f>
        <v>216.14510069599999</v>
      </c>
      <c r="M7" s="140">
        <v>15</v>
      </c>
      <c r="N7" s="43">
        <f>N$13*VLOOKUP($A7,AgeFactors!$A:$B,2)</f>
        <v>244.19716954499998</v>
      </c>
      <c r="O7" s="43">
        <f>O$13*VLOOKUP($A7,AgeFactors!$A:$B,2)</f>
        <v>225.00632395499994</v>
      </c>
      <c r="P7" s="44">
        <f>P$13*VLOOKUP($A7,AgeFactors!$A:$B,2)</f>
        <v>197.68560911400002</v>
      </c>
      <c r="Q7" s="45">
        <f>Q$13*VLOOKUP($A7,AgeFactors!$A:$B,2)</f>
        <v>179.08356041099998</v>
      </c>
      <c r="R7" s="141">
        <f>R$13*VLOOKUP($A7,AgeFactors!$A:$B,2)</f>
        <v>170.71419366400002</v>
      </c>
      <c r="S7" s="3"/>
      <c r="W7" s="153"/>
      <c r="X7" s="154"/>
      <c r="Y7" s="154"/>
      <c r="Z7" s="155"/>
    </row>
    <row r="8" spans="1:26" s="77" customFormat="1" ht="22.5" customHeight="1" x14ac:dyDescent="0.25">
      <c r="A8" s="76">
        <v>16</v>
      </c>
      <c r="B8" s="140">
        <v>16</v>
      </c>
      <c r="C8" s="42">
        <f>C$13*VLOOKUP($A8,AgeFactors!$A:$B,2)</f>
        <v>408.65582812499997</v>
      </c>
      <c r="D8" s="43">
        <f>D$13*VLOOKUP($A8,AgeFactors!$A:$B,2)</f>
        <v>389.72035167299993</v>
      </c>
      <c r="E8" s="43">
        <f>E$13*VLOOKUP($A8,AgeFactors!$A:$B,2)</f>
        <v>357.01916743199996</v>
      </c>
      <c r="F8" s="46">
        <f>F$13*VLOOKUP($A8,AgeFactors!$A:$B,2)</f>
        <v>287.76869369999997</v>
      </c>
      <c r="G8" s="43">
        <f>G$13*VLOOKUP($A8,AgeFactors!$A:$B,2)</f>
        <v>321.30155830499996</v>
      </c>
      <c r="H8" s="43">
        <f>H$13*VLOOKUP($A8,AgeFactors!$A:$B,2)</f>
        <v>313.71690613499999</v>
      </c>
      <c r="I8" s="43">
        <f>I$13*VLOOKUP($A8,AgeFactors!$A:$B,2)</f>
        <v>308.74765126499994</v>
      </c>
      <c r="J8" s="43">
        <f>J$13*VLOOKUP($A8,AgeFactors!$A:$B,2)</f>
        <v>284.59009820399996</v>
      </c>
      <c r="K8" s="141">
        <f>K$13*VLOOKUP($A8,AgeFactors!$A:$B,2)</f>
        <v>251.79979700800004</v>
      </c>
      <c r="L8" s="141">
        <f>L$13*VLOOKUP($A8,AgeFactors!$A:$B,2)</f>
        <v>222.891526408</v>
      </c>
      <c r="M8" s="140">
        <v>16</v>
      </c>
      <c r="N8" s="43">
        <f>N$13*VLOOKUP($A8,AgeFactors!$A:$B,2)</f>
        <v>251.81917003499998</v>
      </c>
      <c r="O8" s="43">
        <f>O$13*VLOOKUP($A8,AgeFactors!$A:$B,2)</f>
        <v>232.02933046499996</v>
      </c>
      <c r="P8" s="44">
        <f>P$13*VLOOKUP($A8,AgeFactors!$A:$B,2)</f>
        <v>203.85586822200003</v>
      </c>
      <c r="Q8" s="45">
        <f>Q$13*VLOOKUP($A8,AgeFactors!$A:$B,2)</f>
        <v>184.67320335299999</v>
      </c>
      <c r="R8" s="141">
        <f>R$13*VLOOKUP($A8,AgeFactors!$A:$B,2)</f>
        <v>176.04260787200002</v>
      </c>
      <c r="S8" s="3"/>
      <c r="W8" s="153"/>
      <c r="X8" s="154"/>
      <c r="Y8" s="154"/>
      <c r="Z8" s="155"/>
    </row>
    <row r="9" spans="1:26" s="77" customFormat="1" ht="22.5" customHeight="1" x14ac:dyDescent="0.25">
      <c r="A9" s="76">
        <v>17</v>
      </c>
      <c r="B9" s="140">
        <v>17</v>
      </c>
      <c r="C9" s="42">
        <f>C$13*VLOOKUP($A9,AgeFactors!$A:$B,2)</f>
        <v>421.02492187499996</v>
      </c>
      <c r="D9" s="43">
        <f>D$13*VLOOKUP($A9,AgeFactors!$A:$B,2)</f>
        <v>401.51631109499993</v>
      </c>
      <c r="E9" s="43">
        <f>E$13*VLOOKUP($A9,AgeFactors!$A:$B,2)</f>
        <v>367.82533547999998</v>
      </c>
      <c r="F9" s="46">
        <f>F$13*VLOOKUP($A9,AgeFactors!$A:$B,2)</f>
        <v>296.47880550000002</v>
      </c>
      <c r="G9" s="43">
        <f>G$13*VLOOKUP($A9,AgeFactors!$A:$B,2)</f>
        <v>331.02663457499995</v>
      </c>
      <c r="H9" s="43">
        <f>H$13*VLOOKUP($A9,AgeFactors!$A:$B,2)</f>
        <v>323.21241202499999</v>
      </c>
      <c r="I9" s="43">
        <f>I$13*VLOOKUP($A9,AgeFactors!$A:$B,2)</f>
        <v>318.09274897499995</v>
      </c>
      <c r="J9" s="43">
        <f>J$13*VLOOKUP($A9,AgeFactors!$A:$B,2)</f>
        <v>293.20400106</v>
      </c>
      <c r="K9" s="141">
        <f>K$13*VLOOKUP($A9,AgeFactors!$A:$B,2)</f>
        <v>259.42121112000001</v>
      </c>
      <c r="L9" s="141">
        <f>L$13*VLOOKUP($A9,AgeFactors!$A:$B,2)</f>
        <v>229.63795211999999</v>
      </c>
      <c r="M9" s="140">
        <v>17</v>
      </c>
      <c r="N9" s="43">
        <f>N$13*VLOOKUP($A9,AgeFactors!$A:$B,2)</f>
        <v>259.44117052500002</v>
      </c>
      <c r="O9" s="43">
        <f>O$13*VLOOKUP($A9,AgeFactors!$A:$B,2)</f>
        <v>239.05233697499995</v>
      </c>
      <c r="P9" s="44">
        <f>P$13*VLOOKUP($A9,AgeFactors!$A:$B,2)</f>
        <v>210.02612733000001</v>
      </c>
      <c r="Q9" s="45">
        <f>Q$13*VLOOKUP($A9,AgeFactors!$A:$B,2)</f>
        <v>190.262846295</v>
      </c>
      <c r="R9" s="141">
        <f>R$13*VLOOKUP($A9,AgeFactors!$A:$B,2)</f>
        <v>181.37102208000002</v>
      </c>
      <c r="S9" s="3"/>
      <c r="W9" s="153"/>
      <c r="X9" s="154"/>
      <c r="Y9" s="154"/>
      <c r="Z9" s="155"/>
    </row>
    <row r="10" spans="1:26" s="77" customFormat="1" ht="22.5" customHeight="1" x14ac:dyDescent="0.25">
      <c r="A10" s="76">
        <v>18</v>
      </c>
      <c r="B10" s="140">
        <v>18</v>
      </c>
      <c r="C10" s="42">
        <f>C$13*VLOOKUP($A10,AgeFactors!$A:$B,2)</f>
        <v>434.34548437499996</v>
      </c>
      <c r="D10" s="43">
        <f>D$13*VLOOKUP($A10,AgeFactors!$A:$B,2)</f>
        <v>414.21965201099994</v>
      </c>
      <c r="E10" s="43">
        <f>E$13*VLOOKUP($A10,AgeFactors!$A:$B,2)</f>
        <v>379.46274722399994</v>
      </c>
      <c r="F10" s="46">
        <f>F$13*VLOOKUP($A10,AgeFactors!$A:$B,2)</f>
        <v>305.85892590000003</v>
      </c>
      <c r="G10" s="43">
        <f>G$13*VLOOKUP($A10,AgeFactors!$A:$B,2)</f>
        <v>341.499793635</v>
      </c>
      <c r="H10" s="43">
        <f>H$13*VLOOKUP($A10,AgeFactors!$A:$B,2)</f>
        <v>333.43834144500005</v>
      </c>
      <c r="I10" s="43">
        <f>I$13*VLOOKUP($A10,AgeFactors!$A:$B,2)</f>
        <v>328.15670035499994</v>
      </c>
      <c r="J10" s="43">
        <f>J$13*VLOOKUP($A10,AgeFactors!$A:$B,2)</f>
        <v>302.48051182799998</v>
      </c>
      <c r="K10" s="141">
        <f>K$13*VLOOKUP($A10,AgeFactors!$A:$B,2)</f>
        <v>267.62888785600006</v>
      </c>
      <c r="L10" s="141">
        <f>L$13*VLOOKUP($A10,AgeFactors!$A:$B,2)</f>
        <v>236.903333656</v>
      </c>
      <c r="M10" s="140">
        <v>18</v>
      </c>
      <c r="N10" s="43">
        <f>N$13*VLOOKUP($A10,AgeFactors!$A:$B,2)</f>
        <v>267.64947874500001</v>
      </c>
      <c r="O10" s="43">
        <f>O$13*VLOOKUP($A10,AgeFactors!$A:$B,2)</f>
        <v>246.61557475499995</v>
      </c>
      <c r="P10" s="44">
        <f>P$13*VLOOKUP($A10,AgeFactors!$A:$B,2)</f>
        <v>216.67102175400004</v>
      </c>
      <c r="Q10" s="45">
        <f>Q$13*VLOOKUP($A10,AgeFactors!$A:$B,2)</f>
        <v>196.28246177100002</v>
      </c>
      <c r="R10" s="141">
        <f>R$13*VLOOKUP($A10,AgeFactors!$A:$B,2)</f>
        <v>187.10931430400004</v>
      </c>
      <c r="S10" s="3"/>
      <c r="W10" s="153"/>
      <c r="X10" s="154"/>
      <c r="Y10" s="154"/>
      <c r="Z10" s="155"/>
    </row>
    <row r="11" spans="1:26" s="77" customFormat="1" ht="22.5" customHeight="1" x14ac:dyDescent="0.25">
      <c r="A11" s="76">
        <v>19</v>
      </c>
      <c r="B11" s="140">
        <v>19</v>
      </c>
      <c r="C11" s="42">
        <f>C$13*VLOOKUP($A11,AgeFactors!$A:$B,2)</f>
        <v>447.66604687499995</v>
      </c>
      <c r="D11" s="43">
        <f>D$13*VLOOKUP($A11,AgeFactors!$A:$B,2)</f>
        <v>426.92299292699994</v>
      </c>
      <c r="E11" s="43">
        <f>E$13*VLOOKUP($A11,AgeFactors!$A:$B,2)</f>
        <v>391.1001589679999</v>
      </c>
      <c r="F11" s="46">
        <f>F$13*VLOOKUP($A11,AgeFactors!$A:$B,2)</f>
        <v>315.23904629999998</v>
      </c>
      <c r="G11" s="43">
        <f>G$13*VLOOKUP($A11,AgeFactors!$A:$B,2)</f>
        <v>351.97295269499995</v>
      </c>
      <c r="H11" s="43">
        <f>H$13*VLOOKUP($A11,AgeFactors!$A:$B,2)</f>
        <v>343.66427086499999</v>
      </c>
      <c r="I11" s="43">
        <f>I$13*VLOOKUP($A11,AgeFactors!$A:$B,2)</f>
        <v>338.22065173499993</v>
      </c>
      <c r="J11" s="43">
        <f>J$13*VLOOKUP($A11,AgeFactors!$A:$B,2)</f>
        <v>311.75702259599996</v>
      </c>
      <c r="K11" s="141">
        <f>K$13*VLOOKUP($A11,AgeFactors!$A:$B,2)</f>
        <v>275.836564592</v>
      </c>
      <c r="L11" s="141">
        <f>L$13*VLOOKUP($A11,AgeFactors!$A:$B,2)</f>
        <v>244.16871519199998</v>
      </c>
      <c r="M11" s="140">
        <v>19</v>
      </c>
      <c r="N11" s="43">
        <f>N$13*VLOOKUP($A11,AgeFactors!$A:$B,2)</f>
        <v>275.857786965</v>
      </c>
      <c r="O11" s="43">
        <f>O$13*VLOOKUP($A11,AgeFactors!$A:$B,2)</f>
        <v>254.17881253499993</v>
      </c>
      <c r="P11" s="44">
        <f>P$13*VLOOKUP($A11,AgeFactors!$A:$B,2)</f>
        <v>223.31591617800001</v>
      </c>
      <c r="Q11" s="45">
        <f>Q$13*VLOOKUP($A11,AgeFactors!$A:$B,2)</f>
        <v>202.302077247</v>
      </c>
      <c r="R11" s="141">
        <f>R$13*VLOOKUP($A11,AgeFactors!$A:$B,2)</f>
        <v>192.84760652800003</v>
      </c>
      <c r="S11" s="3"/>
      <c r="W11" s="153"/>
      <c r="X11" s="154"/>
      <c r="Y11" s="154"/>
      <c r="Z11" s="155"/>
    </row>
    <row r="12" spans="1:26" s="77" customFormat="1" ht="22.5" customHeight="1" x14ac:dyDescent="0.25">
      <c r="A12" s="76">
        <v>20</v>
      </c>
      <c r="B12" s="140">
        <v>20</v>
      </c>
      <c r="C12" s="42">
        <f>C$13*VLOOKUP($A12,AgeFactors!$A:$B,2)</f>
        <v>461.46234374999995</v>
      </c>
      <c r="D12" s="43">
        <f>D$13*VLOOKUP($A12,AgeFactors!$A:$B,2)</f>
        <v>440.08002458999994</v>
      </c>
      <c r="E12" s="43">
        <f>E$13*VLOOKUP($A12,AgeFactors!$A:$B,2)</f>
        <v>403.15319255999992</v>
      </c>
      <c r="F12" s="46">
        <f>F$13*VLOOKUP($A12,AgeFactors!$A:$B,2)</f>
        <v>324.95417099999997</v>
      </c>
      <c r="G12" s="43">
        <f>G$13*VLOOKUP($A12,AgeFactors!$A:$B,2)</f>
        <v>362.82015314999995</v>
      </c>
      <c r="H12" s="43">
        <f>H$13*VLOOKUP($A12,AgeFactors!$A:$B,2)</f>
        <v>354.25541205000002</v>
      </c>
      <c r="I12" s="43">
        <f>I$13*VLOOKUP($A12,AgeFactors!$A:$B,2)</f>
        <v>348.64402994999995</v>
      </c>
      <c r="J12" s="43">
        <f>J$13*VLOOKUP($A12,AgeFactors!$A:$B,2)</f>
        <v>321.36483731999994</v>
      </c>
      <c r="K12" s="141">
        <f>K$13*VLOOKUP($A12,AgeFactors!$A:$B,2)</f>
        <v>284.33737264000001</v>
      </c>
      <c r="L12" s="141">
        <f>L$13*VLOOKUP($A12,AgeFactors!$A:$B,2)</f>
        <v>251.69357464000001</v>
      </c>
      <c r="M12" s="140">
        <v>20</v>
      </c>
      <c r="N12" s="43">
        <f>N$13*VLOOKUP($A12,AgeFactors!$A:$B,2)</f>
        <v>284.35924905000002</v>
      </c>
      <c r="O12" s="43">
        <f>O$13*VLOOKUP($A12,AgeFactors!$A:$B,2)</f>
        <v>262.01216594999994</v>
      </c>
      <c r="P12" s="44">
        <f>P$13*VLOOKUP($A12,AgeFactors!$A:$B,2)</f>
        <v>230.19812826</v>
      </c>
      <c r="Q12" s="45">
        <f>Q$13*VLOOKUP($A12,AgeFactors!$A:$B,2)</f>
        <v>208.53667898999998</v>
      </c>
      <c r="R12" s="141">
        <f>R$13*VLOOKUP($A12,AgeFactors!$A:$B,2)</f>
        <v>198.79083776000002</v>
      </c>
      <c r="S12" s="3"/>
      <c r="W12" s="153"/>
      <c r="X12" s="154"/>
      <c r="Y12" s="154"/>
      <c r="Z12" s="155"/>
    </row>
    <row r="13" spans="1:26" s="77" customFormat="1" ht="22.5" customHeight="1" x14ac:dyDescent="0.25">
      <c r="A13" s="78">
        <v>21</v>
      </c>
      <c r="B13" s="142">
        <v>21</v>
      </c>
      <c r="C13" s="43">
        <f>'SHOPPlanRates Approved'!C14*VLOOKUP($E$2,$W$19:$Z$31,MATCH(C$3,$W$19:$Z$19))</f>
        <v>475.73437499999994</v>
      </c>
      <c r="D13" s="43">
        <f>'SHOPPlanRates Approved'!D14*VLOOKUP($E$2,$W$19:$Z$31,MATCH(D$3,$W$19:$Z$19))</f>
        <v>453.69074699999993</v>
      </c>
      <c r="E13" s="43">
        <f>'SHOPPlanRates Approved'!E14*VLOOKUP($E$2,$W$19:$Z$31,MATCH(E$3,$W$19:$Z$19))</f>
        <v>415.62184799999994</v>
      </c>
      <c r="F13" s="46">
        <f>'SHOPPlanRates Approved'!F14*VLOOKUP($E$2,$W$19:$Z$31,MATCH(F$3,$W$19:$Z$19))</f>
        <v>335.0043</v>
      </c>
      <c r="G13" s="45">
        <f>'SHOPPlanRates Approved'!G14*VLOOKUP($E$2,$W$19:$Z$31,MATCH(G$3,$W$19:$Z$19))</f>
        <v>374.04139499999997</v>
      </c>
      <c r="H13" s="43">
        <f>'SHOPPlanRates Approved'!H14*VLOOKUP($E$2,$W$19:$Z$31,MATCH(H$3,$W$19:$Z$19))</f>
        <v>365.21176500000001</v>
      </c>
      <c r="I13" s="43">
        <f>'SHOPPlanRates Approved'!I14*VLOOKUP($E$2,$W$19:$Z$31,MATCH(I$3,$W$19:$Z$19))</f>
        <v>359.42683499999993</v>
      </c>
      <c r="J13" s="43">
        <f>'SHOPPlanRates Approved'!J14*VLOOKUP($E$2,$W$19:$Z$31,MATCH(J$3,$W$19:$Z$19))</f>
        <v>331.30395599999997</v>
      </c>
      <c r="K13" s="141">
        <f>'SHOPPlanRates Approved'!K14*VLOOKUP($E$2,$W$19:$Z$31,MATCH(K$3,$W$19:$Z$19))</f>
        <v>293.13131200000004</v>
      </c>
      <c r="L13" s="141">
        <f>'SHOPPlanRates Approved'!L14*VLOOKUP($E$2,$W$19:$Z$31,MATCH(L$3,$W$19:$Z$19))</f>
        <v>259.477912</v>
      </c>
      <c r="M13" s="142">
        <v>21</v>
      </c>
      <c r="N13" s="43">
        <f>'SHOPPlanRates Approved'!N14*VLOOKUP($E$2,$W$19:$Z$31,MATCH(N$3,$W$19:$Z$19))</f>
        <v>293.153865</v>
      </c>
      <c r="O13" s="43">
        <f>'SHOPPlanRates Approved'!O14*VLOOKUP($E$2,$W$19:$Z$31,MATCH(O$3,$W$19:$Z$19))</f>
        <v>270.11563499999994</v>
      </c>
      <c r="P13" s="44">
        <f>'SHOPPlanRates Approved'!P14*VLOOKUP($E$2,$W$19:$Z$31,MATCH(P$3,$W$19:$Z$19))</f>
        <v>237.31765800000002</v>
      </c>
      <c r="Q13" s="45">
        <f>'SHOPPlanRates Approved'!Q14*VLOOKUP($E$2,$W$19:$Z$31,MATCH(Q$3,$W$19:$Z$19))</f>
        <v>214.986267</v>
      </c>
      <c r="R13" s="141">
        <f>'SHOPPlanRates Approved'!R14*VLOOKUP($E$2,$W$19:$Z$31,MATCH(R$3,$W$19:$Z$19))</f>
        <v>204.93900800000003</v>
      </c>
      <c r="S13" s="3"/>
      <c r="W13" s="153"/>
      <c r="X13" s="154"/>
      <c r="Y13" s="154"/>
      <c r="Z13" s="155"/>
    </row>
    <row r="14" spans="1:26" s="77" customFormat="1" ht="22.5" customHeight="1" x14ac:dyDescent="0.25">
      <c r="A14" s="79">
        <v>22</v>
      </c>
      <c r="B14" s="142">
        <v>22</v>
      </c>
      <c r="C14" s="43">
        <f>C$13*VLOOKUP($A14,AgeFactors!$A:$B,2)</f>
        <v>475.73437499999994</v>
      </c>
      <c r="D14" s="43">
        <f>D$13*VLOOKUP($A14,AgeFactors!$A:$B,2)</f>
        <v>453.69074699999993</v>
      </c>
      <c r="E14" s="43">
        <f>E$13*VLOOKUP($A14,AgeFactors!$A:$B,2)</f>
        <v>415.62184799999994</v>
      </c>
      <c r="F14" s="46">
        <f>F$13*VLOOKUP($A14,AgeFactors!$A:$B,2)</f>
        <v>335.0043</v>
      </c>
      <c r="G14" s="45">
        <f>G$13*VLOOKUP($A14,AgeFactors!$A:$B,2)</f>
        <v>374.04139499999997</v>
      </c>
      <c r="H14" s="43">
        <f>H$13*VLOOKUP($A14,AgeFactors!$A:$B,2)</f>
        <v>365.21176500000001</v>
      </c>
      <c r="I14" s="43">
        <f>I$13*VLOOKUP($A14,AgeFactors!$A:$B,2)</f>
        <v>359.42683499999993</v>
      </c>
      <c r="J14" s="43">
        <f>J$13*VLOOKUP($A14,AgeFactors!$A:$B,2)</f>
        <v>331.30395599999997</v>
      </c>
      <c r="K14" s="141">
        <f>K$13*VLOOKUP($A14,AgeFactors!$A:$B,2)</f>
        <v>293.13131200000004</v>
      </c>
      <c r="L14" s="141">
        <f>L$13*VLOOKUP($A14,AgeFactors!$A:$B,2)</f>
        <v>259.477912</v>
      </c>
      <c r="M14" s="142">
        <v>22</v>
      </c>
      <c r="N14" s="43">
        <f>N$13*VLOOKUP($A14,AgeFactors!$A:$B,2)</f>
        <v>293.153865</v>
      </c>
      <c r="O14" s="43">
        <f>O$13*VLOOKUP($A14,AgeFactors!$A:$B,2)</f>
        <v>270.11563499999994</v>
      </c>
      <c r="P14" s="44">
        <f>P$13*VLOOKUP($A14,AgeFactors!$A:$B,2)</f>
        <v>237.31765800000002</v>
      </c>
      <c r="Q14" s="45">
        <f>Q$13*VLOOKUP($A14,AgeFactors!$A:$B,2)</f>
        <v>214.986267</v>
      </c>
      <c r="R14" s="141">
        <f>R$13*VLOOKUP($A14,AgeFactors!$A:$B,2)</f>
        <v>204.93900800000003</v>
      </c>
      <c r="S14" s="3"/>
      <c r="W14" s="153"/>
      <c r="X14" s="154"/>
      <c r="Y14" s="154"/>
      <c r="Z14" s="155"/>
    </row>
    <row r="15" spans="1:26" s="77" customFormat="1" ht="22.5" customHeight="1" x14ac:dyDescent="0.25">
      <c r="A15" s="79">
        <v>23</v>
      </c>
      <c r="B15" s="142">
        <v>23</v>
      </c>
      <c r="C15" s="43">
        <f>C$13*VLOOKUP($A15,AgeFactors!$A:$B,2)</f>
        <v>475.73437499999994</v>
      </c>
      <c r="D15" s="43">
        <f>D$13*VLOOKUP($A15,AgeFactors!$A:$B,2)</f>
        <v>453.69074699999993</v>
      </c>
      <c r="E15" s="43">
        <f>E$13*VLOOKUP($A15,AgeFactors!$A:$B,2)</f>
        <v>415.62184799999994</v>
      </c>
      <c r="F15" s="46">
        <f>F$13*VLOOKUP($A15,AgeFactors!$A:$B,2)</f>
        <v>335.0043</v>
      </c>
      <c r="G15" s="45">
        <f>G$13*VLOOKUP($A15,AgeFactors!$A:$B,2)</f>
        <v>374.04139499999997</v>
      </c>
      <c r="H15" s="43">
        <f>H$13*VLOOKUP($A15,AgeFactors!$A:$B,2)</f>
        <v>365.21176500000001</v>
      </c>
      <c r="I15" s="43">
        <f>I$13*VLOOKUP($A15,AgeFactors!$A:$B,2)</f>
        <v>359.42683499999993</v>
      </c>
      <c r="J15" s="43">
        <f>J$13*VLOOKUP($A15,AgeFactors!$A:$B,2)</f>
        <v>331.30395599999997</v>
      </c>
      <c r="K15" s="141">
        <f>K$13*VLOOKUP($A15,AgeFactors!$A:$B,2)</f>
        <v>293.13131200000004</v>
      </c>
      <c r="L15" s="141">
        <f>L$13*VLOOKUP($A15,AgeFactors!$A:$B,2)</f>
        <v>259.477912</v>
      </c>
      <c r="M15" s="142">
        <v>23</v>
      </c>
      <c r="N15" s="43">
        <f>N$13*VLOOKUP($A15,AgeFactors!$A:$B,2)</f>
        <v>293.153865</v>
      </c>
      <c r="O15" s="43">
        <f>O$13*VLOOKUP($A15,AgeFactors!$A:$B,2)</f>
        <v>270.11563499999994</v>
      </c>
      <c r="P15" s="44">
        <f>P$13*VLOOKUP($A15,AgeFactors!$A:$B,2)</f>
        <v>237.31765800000002</v>
      </c>
      <c r="Q15" s="45">
        <f>Q$13*VLOOKUP($A15,AgeFactors!$A:$B,2)</f>
        <v>214.986267</v>
      </c>
      <c r="R15" s="141">
        <f>R$13*VLOOKUP($A15,AgeFactors!$A:$B,2)</f>
        <v>204.93900800000003</v>
      </c>
      <c r="S15" s="3"/>
      <c r="W15" s="153"/>
      <c r="X15" s="154"/>
      <c r="Y15" s="154"/>
      <c r="Z15" s="155"/>
    </row>
    <row r="16" spans="1:26" s="77" customFormat="1" ht="22.5" customHeight="1" x14ac:dyDescent="0.25">
      <c r="A16" s="79">
        <v>24</v>
      </c>
      <c r="B16" s="142">
        <v>24</v>
      </c>
      <c r="C16" s="43">
        <f>C$13*VLOOKUP($A16,AgeFactors!$A:$B,2)</f>
        <v>475.73437499999994</v>
      </c>
      <c r="D16" s="43">
        <f>D$13*VLOOKUP($A16,AgeFactors!$A:$B,2)</f>
        <v>453.69074699999993</v>
      </c>
      <c r="E16" s="43">
        <f>E$13*VLOOKUP($A16,AgeFactors!$A:$B,2)</f>
        <v>415.62184799999994</v>
      </c>
      <c r="F16" s="46">
        <f>F$13*VLOOKUP($A16,AgeFactors!$A:$B,2)</f>
        <v>335.0043</v>
      </c>
      <c r="G16" s="45">
        <f>G$13*VLOOKUP($A16,AgeFactors!$A:$B,2)</f>
        <v>374.04139499999997</v>
      </c>
      <c r="H16" s="43">
        <f>H$13*VLOOKUP($A16,AgeFactors!$A:$B,2)</f>
        <v>365.21176500000001</v>
      </c>
      <c r="I16" s="43">
        <f>I$13*VLOOKUP($A16,AgeFactors!$A:$B,2)</f>
        <v>359.42683499999993</v>
      </c>
      <c r="J16" s="43">
        <f>J$13*VLOOKUP($A16,AgeFactors!$A:$B,2)</f>
        <v>331.30395599999997</v>
      </c>
      <c r="K16" s="141">
        <f>K$13*VLOOKUP($A16,AgeFactors!$A:$B,2)</f>
        <v>293.13131200000004</v>
      </c>
      <c r="L16" s="141">
        <f>L$13*VLOOKUP($A16,AgeFactors!$A:$B,2)</f>
        <v>259.477912</v>
      </c>
      <c r="M16" s="142">
        <v>24</v>
      </c>
      <c r="N16" s="43">
        <f>N$13*VLOOKUP($A16,AgeFactors!$A:$B,2)</f>
        <v>293.153865</v>
      </c>
      <c r="O16" s="43">
        <f>O$13*VLOOKUP($A16,AgeFactors!$A:$B,2)</f>
        <v>270.11563499999994</v>
      </c>
      <c r="P16" s="44">
        <f>P$13*VLOOKUP($A16,AgeFactors!$A:$B,2)</f>
        <v>237.31765800000002</v>
      </c>
      <c r="Q16" s="45">
        <f>Q$13*VLOOKUP($A16,AgeFactors!$A:$B,2)</f>
        <v>214.986267</v>
      </c>
      <c r="R16" s="141">
        <f>R$13*VLOOKUP($A16,AgeFactors!$A:$B,2)</f>
        <v>204.93900800000003</v>
      </c>
      <c r="S16" s="3"/>
      <c r="W16" s="153"/>
      <c r="X16" s="154"/>
      <c r="Y16" s="154"/>
      <c r="Z16" s="155"/>
    </row>
    <row r="17" spans="1:29" s="77" customFormat="1" ht="22.5" customHeight="1" x14ac:dyDescent="0.25">
      <c r="A17" s="80">
        <v>25</v>
      </c>
      <c r="B17" s="140">
        <v>25</v>
      </c>
      <c r="C17" s="43">
        <f>C$13*VLOOKUP($A17,AgeFactors!$A:$B,2)</f>
        <v>477.63731249999995</v>
      </c>
      <c r="D17" s="43">
        <f>D$13*VLOOKUP($A17,AgeFactors!$A:$B,2)</f>
        <v>455.50550998799991</v>
      </c>
      <c r="E17" s="43">
        <f>E$13*VLOOKUP($A17,AgeFactors!$A:$B,2)</f>
        <v>417.28433539199995</v>
      </c>
      <c r="F17" s="46">
        <f>F$13*VLOOKUP($A17,AgeFactors!$A:$B,2)</f>
        <v>336.34431719999998</v>
      </c>
      <c r="G17" s="45">
        <f>G$13*VLOOKUP($A17,AgeFactors!$A:$B,2)</f>
        <v>375.53756057999999</v>
      </c>
      <c r="H17" s="43">
        <f>H$13*VLOOKUP($A17,AgeFactors!$A:$B,2)</f>
        <v>366.67261206000001</v>
      </c>
      <c r="I17" s="43">
        <f>I$13*VLOOKUP($A17,AgeFactors!$A:$B,2)</f>
        <v>360.8645423399999</v>
      </c>
      <c r="J17" s="43">
        <f>J$13*VLOOKUP($A17,AgeFactors!$A:$B,2)</f>
        <v>332.62917182399997</v>
      </c>
      <c r="K17" s="141">
        <f>K$13*VLOOKUP($A17,AgeFactors!$A:$B,2)</f>
        <v>294.30383724800004</v>
      </c>
      <c r="L17" s="141">
        <f>L$13*VLOOKUP($A17,AgeFactors!$A:$B,2)</f>
        <v>260.51582364799998</v>
      </c>
      <c r="M17" s="140">
        <v>25</v>
      </c>
      <c r="N17" s="43">
        <f>N$13*VLOOKUP($A17,AgeFactors!$A:$B,2)</f>
        <v>294.32648045999997</v>
      </c>
      <c r="O17" s="43">
        <f>O$13*VLOOKUP($A17,AgeFactors!$A:$B,2)</f>
        <v>271.19609753999993</v>
      </c>
      <c r="P17" s="44">
        <f>P$13*VLOOKUP($A17,AgeFactors!$A:$B,2)</f>
        <v>238.26692863200003</v>
      </c>
      <c r="Q17" s="45">
        <f>Q$13*VLOOKUP($A17,AgeFactors!$A:$B,2)</f>
        <v>215.846212068</v>
      </c>
      <c r="R17" s="141">
        <f>R$13*VLOOKUP($A17,AgeFactors!$A:$B,2)</f>
        <v>205.75876403200004</v>
      </c>
      <c r="S17" s="3"/>
      <c r="W17" s="153"/>
      <c r="X17" s="154"/>
      <c r="Y17" s="154"/>
      <c r="Z17" s="155"/>
    </row>
    <row r="18" spans="1:29" s="77" customFormat="1" ht="22.5" customHeight="1" x14ac:dyDescent="0.25">
      <c r="A18" s="80">
        <v>26</v>
      </c>
      <c r="B18" s="140">
        <v>26</v>
      </c>
      <c r="C18" s="42">
        <f>C$13*VLOOKUP($A18,AgeFactors!$A:$B,2)</f>
        <v>487.15199999999993</v>
      </c>
      <c r="D18" s="43">
        <f>D$13*VLOOKUP($A18,AgeFactors!$A:$B,2)</f>
        <v>464.57932492799995</v>
      </c>
      <c r="E18" s="43">
        <f>E$13*VLOOKUP($A18,AgeFactors!$A:$B,2)</f>
        <v>425.59677235199996</v>
      </c>
      <c r="F18" s="46">
        <f>F$13*VLOOKUP($A18,AgeFactors!$A:$B,2)</f>
        <v>343.04440320000003</v>
      </c>
      <c r="G18" s="45">
        <f>G$13*VLOOKUP($A18,AgeFactors!$A:$B,2)</f>
        <v>383.01838848</v>
      </c>
      <c r="H18" s="43">
        <f>H$13*VLOOKUP($A18,AgeFactors!$A:$B,2)</f>
        <v>373.97684736000002</v>
      </c>
      <c r="I18" s="43">
        <f>I$13*VLOOKUP($A18,AgeFactors!$A:$B,2)</f>
        <v>368.05307903999994</v>
      </c>
      <c r="J18" s="43">
        <f>J$13*VLOOKUP($A18,AgeFactors!$A:$B,2)</f>
        <v>339.25525094399995</v>
      </c>
      <c r="K18" s="141">
        <f>K$13*VLOOKUP($A18,AgeFactors!$A:$B,2)</f>
        <v>300.16646348800003</v>
      </c>
      <c r="L18" s="141">
        <f>L$13*VLOOKUP($A18,AgeFactors!$A:$B,2)</f>
        <v>265.70538188800003</v>
      </c>
      <c r="M18" s="140">
        <v>26</v>
      </c>
      <c r="N18" s="43">
        <f>N$13*VLOOKUP($A18,AgeFactors!$A:$B,2)</f>
        <v>300.18955776000001</v>
      </c>
      <c r="O18" s="43">
        <f>O$13*VLOOKUP($A18,AgeFactors!$A:$B,2)</f>
        <v>276.59841023999996</v>
      </c>
      <c r="P18" s="44">
        <f>P$13*VLOOKUP($A18,AgeFactors!$A:$B,2)</f>
        <v>243.01328179200002</v>
      </c>
      <c r="Q18" s="45">
        <f>Q$13*VLOOKUP($A18,AgeFactors!$A:$B,2)</f>
        <v>220.14593740800001</v>
      </c>
      <c r="R18" s="141">
        <f>R$13*VLOOKUP($A18,AgeFactors!$A:$B,2)</f>
        <v>209.85754419200003</v>
      </c>
      <c r="S18" s="3"/>
      <c r="W18" s="156"/>
      <c r="X18" s="157"/>
      <c r="Y18" s="157"/>
      <c r="Z18" s="158"/>
    </row>
    <row r="19" spans="1:29" s="77" customFormat="1" ht="22.5" customHeight="1" x14ac:dyDescent="0.25">
      <c r="A19" s="80">
        <v>27</v>
      </c>
      <c r="B19" s="140">
        <v>27</v>
      </c>
      <c r="C19" s="42">
        <f>C$13*VLOOKUP($A19,AgeFactors!$A:$B,2)</f>
        <v>498.56962499999997</v>
      </c>
      <c r="D19" s="43">
        <f>D$13*VLOOKUP($A19,AgeFactors!$A:$B,2)</f>
        <v>475.46790285599997</v>
      </c>
      <c r="E19" s="43">
        <f>E$13*VLOOKUP($A19,AgeFactors!$A:$B,2)</f>
        <v>435.57169670399998</v>
      </c>
      <c r="F19" s="46">
        <f>F$13*VLOOKUP($A19,AgeFactors!$A:$B,2)</f>
        <v>351.08450640000001</v>
      </c>
      <c r="G19" s="45">
        <f>G$13*VLOOKUP($A19,AgeFactors!$A:$B,2)</f>
        <v>391.99538195999997</v>
      </c>
      <c r="H19" s="43">
        <f>H$13*VLOOKUP($A19,AgeFactors!$A:$B,2)</f>
        <v>382.74192972000003</v>
      </c>
      <c r="I19" s="43">
        <f>I$13*VLOOKUP($A19,AgeFactors!$A:$B,2)</f>
        <v>376.67932307999996</v>
      </c>
      <c r="J19" s="43">
        <f>J$13*VLOOKUP($A19,AgeFactors!$A:$B,2)</f>
        <v>347.20654588799999</v>
      </c>
      <c r="K19" s="141">
        <f>K$13*VLOOKUP($A19,AgeFactors!$A:$B,2)</f>
        <v>307.20161497600003</v>
      </c>
      <c r="L19" s="141">
        <f>L$13*VLOOKUP($A19,AgeFactors!$A:$B,2)</f>
        <v>271.93285177600001</v>
      </c>
      <c r="M19" s="140">
        <v>27</v>
      </c>
      <c r="N19" s="43">
        <f>N$13*VLOOKUP($A19,AgeFactors!$A:$B,2)</f>
        <v>307.22525052000003</v>
      </c>
      <c r="O19" s="43">
        <f>O$13*VLOOKUP($A19,AgeFactors!$A:$B,2)</f>
        <v>283.08118547999993</v>
      </c>
      <c r="P19" s="44">
        <f>P$13*VLOOKUP($A19,AgeFactors!$A:$B,2)</f>
        <v>248.70890558400004</v>
      </c>
      <c r="Q19" s="45">
        <f>Q$13*VLOOKUP($A19,AgeFactors!$A:$B,2)</f>
        <v>225.30560781600002</v>
      </c>
      <c r="R19" s="141">
        <f>R$13*VLOOKUP($A19,AgeFactors!$A:$B,2)</f>
        <v>214.77608038400004</v>
      </c>
      <c r="S19" s="3"/>
      <c r="W19" s="81"/>
      <c r="X19" s="82" t="str">
        <f>'SHOPPlanRates Approved'!V28</f>
        <v>BCBSRI</v>
      </c>
      <c r="Y19" s="82" t="str">
        <f>'SHOPPlanRates Approved'!W28</f>
        <v>NHPRI</v>
      </c>
      <c r="Z19" s="82"/>
    </row>
    <row r="20" spans="1:29" s="77" customFormat="1" ht="22.5" customHeight="1" x14ac:dyDescent="0.25">
      <c r="A20" s="80">
        <v>28</v>
      </c>
      <c r="B20" s="140">
        <v>28</v>
      </c>
      <c r="C20" s="42">
        <f>C$13*VLOOKUP($A20,AgeFactors!$A:$B,2)</f>
        <v>517.12326562499993</v>
      </c>
      <c r="D20" s="43">
        <f>D$13*VLOOKUP($A20,AgeFactors!$A:$B,2)</f>
        <v>493.16184198899992</v>
      </c>
      <c r="E20" s="43">
        <f>E$13*VLOOKUP($A20,AgeFactors!$A:$B,2)</f>
        <v>451.78094877599995</v>
      </c>
      <c r="F20" s="46">
        <f>F$13*VLOOKUP($A20,AgeFactors!$A:$B,2)</f>
        <v>364.14967409999997</v>
      </c>
      <c r="G20" s="45">
        <f>G$13*VLOOKUP($A20,AgeFactors!$A:$B,2)</f>
        <v>406.58299636499993</v>
      </c>
      <c r="H20" s="43">
        <f>H$13*VLOOKUP($A20,AgeFactors!$A:$B,2)</f>
        <v>396.98518855499998</v>
      </c>
      <c r="I20" s="43">
        <f>I$13*VLOOKUP($A20,AgeFactors!$A:$B,2)</f>
        <v>390.69696964499991</v>
      </c>
      <c r="J20" s="43">
        <f>J$13*VLOOKUP($A20,AgeFactors!$A:$B,2)</f>
        <v>360.12740017199997</v>
      </c>
      <c r="K20" s="141">
        <f>K$13*VLOOKUP($A20,AgeFactors!$A:$B,2)</f>
        <v>318.63373614400001</v>
      </c>
      <c r="L20" s="141">
        <f>L$13*VLOOKUP($A20,AgeFactors!$A:$B,2)</f>
        <v>282.05249034399998</v>
      </c>
      <c r="M20" s="140">
        <v>28</v>
      </c>
      <c r="N20" s="43">
        <f>N$13*VLOOKUP($A20,AgeFactors!$A:$B,2)</f>
        <v>318.65825125499998</v>
      </c>
      <c r="O20" s="43">
        <f>O$13*VLOOKUP($A20,AgeFactors!$A:$B,2)</f>
        <v>293.61569524499993</v>
      </c>
      <c r="P20" s="44">
        <f>P$13*VLOOKUP($A20,AgeFactors!$A:$B,2)</f>
        <v>257.96429424600001</v>
      </c>
      <c r="Q20" s="45">
        <f>Q$13*VLOOKUP($A20,AgeFactors!$A:$B,2)</f>
        <v>233.69007222899998</v>
      </c>
      <c r="R20" s="141">
        <f>R$13*VLOOKUP($A20,AgeFactors!$A:$B,2)</f>
        <v>222.76870169600002</v>
      </c>
      <c r="S20" s="3"/>
      <c r="W20" s="83">
        <f>'SHOPPlanRates Approved'!U29</f>
        <v>43831</v>
      </c>
      <c r="X20" s="84">
        <v>1</v>
      </c>
      <c r="Y20" s="84">
        <v>1</v>
      </c>
      <c r="Z20" s="161" t="s">
        <v>54</v>
      </c>
      <c r="AA20" s="161"/>
      <c r="AB20" s="161"/>
      <c r="AC20" s="161"/>
    </row>
    <row r="21" spans="1:29" s="77" customFormat="1" ht="22.5" customHeight="1" x14ac:dyDescent="0.25">
      <c r="A21" s="80">
        <v>29</v>
      </c>
      <c r="B21" s="140">
        <v>29</v>
      </c>
      <c r="C21" s="42">
        <f>C$13*VLOOKUP($A21,AgeFactors!$A:$B,2)</f>
        <v>532.34676562499999</v>
      </c>
      <c r="D21" s="43">
        <f>D$13*VLOOKUP($A21,AgeFactors!$A:$B,2)</f>
        <v>507.67994589299991</v>
      </c>
      <c r="E21" s="43">
        <f>E$13*VLOOKUP($A21,AgeFactors!$A:$B,2)</f>
        <v>465.08084791199991</v>
      </c>
      <c r="F21" s="46">
        <f>F$13*VLOOKUP($A21,AgeFactors!$A:$B,2)</f>
        <v>374.86981170000001</v>
      </c>
      <c r="G21" s="45">
        <f>G$13*VLOOKUP($A21,AgeFactors!$A:$B,2)</f>
        <v>418.55232100499995</v>
      </c>
      <c r="H21" s="43">
        <f>H$13*VLOOKUP($A21,AgeFactors!$A:$B,2)</f>
        <v>408.67196503500003</v>
      </c>
      <c r="I21" s="43">
        <f>I$13*VLOOKUP($A21,AgeFactors!$A:$B,2)</f>
        <v>402.19862836499993</v>
      </c>
      <c r="J21" s="43">
        <f>J$13*VLOOKUP($A21,AgeFactors!$A:$B,2)</f>
        <v>370.72912676399994</v>
      </c>
      <c r="K21" s="141">
        <f>K$13*VLOOKUP($A21,AgeFactors!$A:$B,2)</f>
        <v>328.01393812800006</v>
      </c>
      <c r="L21" s="141">
        <f>L$13*VLOOKUP($A21,AgeFactors!$A:$B,2)</f>
        <v>290.35578352800002</v>
      </c>
      <c r="M21" s="140">
        <v>29</v>
      </c>
      <c r="N21" s="43">
        <f>N$13*VLOOKUP($A21,AgeFactors!$A:$B,2)</f>
        <v>328.03917493500001</v>
      </c>
      <c r="O21" s="43">
        <f>O$13*VLOOKUP($A21,AgeFactors!$A:$B,2)</f>
        <v>302.25939556499992</v>
      </c>
      <c r="P21" s="44">
        <f>P$13*VLOOKUP($A21,AgeFactors!$A:$B,2)</f>
        <v>265.55845930200002</v>
      </c>
      <c r="Q21" s="45">
        <f>Q$13*VLOOKUP($A21,AgeFactors!$A:$B,2)</f>
        <v>240.569632773</v>
      </c>
      <c r="R21" s="141">
        <f>R$13*VLOOKUP($A21,AgeFactors!$A:$B,2)</f>
        <v>229.32674995200003</v>
      </c>
      <c r="S21" s="3"/>
      <c r="W21" s="83">
        <f>'SHOPPlanRates Approved'!U30</f>
        <v>43862</v>
      </c>
      <c r="X21" s="84">
        <v>1</v>
      </c>
      <c r="Y21" s="84">
        <v>1</v>
      </c>
      <c r="Z21" s="161" t="s">
        <v>54</v>
      </c>
      <c r="AA21" s="161"/>
      <c r="AB21" s="161"/>
      <c r="AC21" s="161"/>
    </row>
    <row r="22" spans="1:29" s="77" customFormat="1" ht="22.5" customHeight="1" x14ac:dyDescent="0.25">
      <c r="A22" s="80">
        <v>30</v>
      </c>
      <c r="B22" s="140">
        <v>30</v>
      </c>
      <c r="C22" s="42">
        <f>C$13*VLOOKUP($A22,AgeFactors!$A:$B,2)</f>
        <v>539.9585156249999</v>
      </c>
      <c r="D22" s="43">
        <f>D$13*VLOOKUP($A22,AgeFactors!$A:$B,2)</f>
        <v>514.9389978449999</v>
      </c>
      <c r="E22" s="43">
        <f>E$13*VLOOKUP($A22,AgeFactors!$A:$B,2)</f>
        <v>471.73079747999992</v>
      </c>
      <c r="F22" s="46">
        <f>F$13*VLOOKUP($A22,AgeFactors!$A:$B,2)</f>
        <v>380.22988049999998</v>
      </c>
      <c r="G22" s="45">
        <f>G$13*VLOOKUP($A22,AgeFactors!$A:$B,2)</f>
        <v>424.53698332499994</v>
      </c>
      <c r="H22" s="43">
        <f>H$13*VLOOKUP($A22,AgeFactors!$A:$B,2)</f>
        <v>414.515353275</v>
      </c>
      <c r="I22" s="43">
        <f>I$13*VLOOKUP($A22,AgeFactors!$A:$B,2)</f>
        <v>407.94945772499995</v>
      </c>
      <c r="J22" s="43">
        <f>J$13*VLOOKUP($A22,AgeFactors!$A:$B,2)</f>
        <v>376.02999005999999</v>
      </c>
      <c r="K22" s="141">
        <f>K$13*VLOOKUP($A22,AgeFactors!$A:$B,2)</f>
        <v>332.70403912000006</v>
      </c>
      <c r="L22" s="141">
        <f>L$13*VLOOKUP($A22,AgeFactors!$A:$B,2)</f>
        <v>294.50743011999998</v>
      </c>
      <c r="M22" s="140">
        <v>30</v>
      </c>
      <c r="N22" s="43">
        <f>N$13*VLOOKUP($A22,AgeFactors!$A:$B,2)</f>
        <v>332.72963677500002</v>
      </c>
      <c r="O22" s="43">
        <f>O$13*VLOOKUP($A22,AgeFactors!$A:$B,2)</f>
        <v>306.58124572499992</v>
      </c>
      <c r="P22" s="44">
        <f>P$13*VLOOKUP($A22,AgeFactors!$A:$B,2)</f>
        <v>269.35554183000005</v>
      </c>
      <c r="Q22" s="45">
        <f>Q$13*VLOOKUP($A22,AgeFactors!$A:$B,2)</f>
        <v>244.009413045</v>
      </c>
      <c r="R22" s="141">
        <f>R$13*VLOOKUP($A22,AgeFactors!$A:$B,2)</f>
        <v>232.60577408000003</v>
      </c>
      <c r="S22" s="3"/>
      <c r="W22" s="83">
        <f>'SHOPPlanRates Approved'!U31</f>
        <v>43891</v>
      </c>
      <c r="X22" s="84">
        <v>1</v>
      </c>
      <c r="Y22" s="84">
        <v>1</v>
      </c>
      <c r="Z22" s="161" t="s">
        <v>54</v>
      </c>
      <c r="AA22" s="161"/>
      <c r="AB22" s="161"/>
      <c r="AC22" s="161"/>
    </row>
    <row r="23" spans="1:29" s="77" customFormat="1" ht="22.5" customHeight="1" x14ac:dyDescent="0.25">
      <c r="A23" s="80">
        <v>31</v>
      </c>
      <c r="B23" s="140">
        <v>31</v>
      </c>
      <c r="C23" s="42">
        <f>C$13*VLOOKUP($A23,AgeFactors!$A:$B,2)</f>
        <v>551.37614062499995</v>
      </c>
      <c r="D23" s="43">
        <f>D$13*VLOOKUP($A23,AgeFactors!$A:$B,2)</f>
        <v>525.82757577299992</v>
      </c>
      <c r="E23" s="43">
        <f>E$13*VLOOKUP($A23,AgeFactors!$A:$B,2)</f>
        <v>481.70572183199994</v>
      </c>
      <c r="F23" s="46">
        <f>F$13*VLOOKUP($A23,AgeFactors!$A:$B,2)</f>
        <v>388.26998370000001</v>
      </c>
      <c r="G23" s="45">
        <f>G$13*VLOOKUP($A23,AgeFactors!$A:$B,2)</f>
        <v>433.51397680499997</v>
      </c>
      <c r="H23" s="43">
        <f>H$13*VLOOKUP($A23,AgeFactors!$A:$B,2)</f>
        <v>423.280435635</v>
      </c>
      <c r="I23" s="43">
        <f>I$13*VLOOKUP($A23,AgeFactors!$A:$B,2)</f>
        <v>416.57570176499991</v>
      </c>
      <c r="J23" s="43">
        <f>J$13*VLOOKUP($A23,AgeFactors!$A:$B,2)</f>
        <v>383.98128500399997</v>
      </c>
      <c r="K23" s="141">
        <f>K$13*VLOOKUP($A23,AgeFactors!$A:$B,2)</f>
        <v>339.73919060800006</v>
      </c>
      <c r="L23" s="141">
        <f>L$13*VLOOKUP($A23,AgeFactors!$A:$B,2)</f>
        <v>300.73490000800001</v>
      </c>
      <c r="M23" s="140">
        <v>31</v>
      </c>
      <c r="N23" s="43">
        <f>N$13*VLOOKUP($A23,AgeFactors!$A:$B,2)</f>
        <v>339.76532953499998</v>
      </c>
      <c r="O23" s="43">
        <f>O$13*VLOOKUP($A23,AgeFactors!$A:$B,2)</f>
        <v>313.06402096499994</v>
      </c>
      <c r="P23" s="44">
        <f>P$13*VLOOKUP($A23,AgeFactors!$A:$B,2)</f>
        <v>275.05116562200004</v>
      </c>
      <c r="Q23" s="45">
        <f>Q$13*VLOOKUP($A23,AgeFactors!$A:$B,2)</f>
        <v>249.16908345300001</v>
      </c>
      <c r="R23" s="141">
        <f>R$13*VLOOKUP($A23,AgeFactors!$A:$B,2)</f>
        <v>237.52431027200004</v>
      </c>
      <c r="S23" s="3"/>
      <c r="W23" s="83">
        <f>'SHOPPlanRates Approved'!U32</f>
        <v>43922</v>
      </c>
      <c r="X23" s="84">
        <v>1.0148999999999999</v>
      </c>
      <c r="Y23" s="84">
        <v>1.0198</v>
      </c>
      <c r="Z23" s="161" t="s">
        <v>55</v>
      </c>
      <c r="AA23" s="161"/>
      <c r="AB23" s="161"/>
      <c r="AC23" s="161"/>
    </row>
    <row r="24" spans="1:29" s="77" customFormat="1" ht="22.5" customHeight="1" x14ac:dyDescent="0.25">
      <c r="A24" s="80">
        <v>32</v>
      </c>
      <c r="B24" s="140">
        <v>32</v>
      </c>
      <c r="C24" s="42">
        <f>C$13*VLOOKUP($A24,AgeFactors!$A:$B,2)</f>
        <v>562.79376562499999</v>
      </c>
      <c r="D24" s="43">
        <f>D$13*VLOOKUP($A24,AgeFactors!$A:$B,2)</f>
        <v>536.71615370099994</v>
      </c>
      <c r="E24" s="43">
        <f>E$13*VLOOKUP($A24,AgeFactors!$A:$B,2)</f>
        <v>491.68064618399995</v>
      </c>
      <c r="F24" s="46">
        <f>F$13*VLOOKUP($A24,AgeFactors!$A:$B,2)</f>
        <v>396.31008690000004</v>
      </c>
      <c r="G24" s="45">
        <f>G$13*VLOOKUP($A24,AgeFactors!$A:$B,2)</f>
        <v>442.490970285</v>
      </c>
      <c r="H24" s="43">
        <f>H$13*VLOOKUP($A24,AgeFactors!$A:$B,2)</f>
        <v>432.04551799500001</v>
      </c>
      <c r="I24" s="43">
        <f>I$13*VLOOKUP($A24,AgeFactors!$A:$B,2)</f>
        <v>425.20194580499992</v>
      </c>
      <c r="J24" s="43">
        <f>J$13*VLOOKUP($A24,AgeFactors!$A:$B,2)</f>
        <v>391.93257994799995</v>
      </c>
      <c r="K24" s="141">
        <f>K$13*VLOOKUP($A24,AgeFactors!$A:$B,2)</f>
        <v>346.77434209600005</v>
      </c>
      <c r="L24" s="141">
        <f>L$13*VLOOKUP($A24,AgeFactors!$A:$B,2)</f>
        <v>306.96236989600004</v>
      </c>
      <c r="M24" s="140">
        <v>32</v>
      </c>
      <c r="N24" s="43">
        <f>N$13*VLOOKUP($A24,AgeFactors!$A:$B,2)</f>
        <v>346.801022295</v>
      </c>
      <c r="O24" s="43">
        <f>O$13*VLOOKUP($A24,AgeFactors!$A:$B,2)</f>
        <v>319.54679620499996</v>
      </c>
      <c r="P24" s="44">
        <f>P$13*VLOOKUP($A24,AgeFactors!$A:$B,2)</f>
        <v>280.74678941400003</v>
      </c>
      <c r="Q24" s="45">
        <f>Q$13*VLOOKUP($A24,AgeFactors!$A:$B,2)</f>
        <v>254.328753861</v>
      </c>
      <c r="R24" s="141">
        <f>R$13*VLOOKUP($A24,AgeFactors!$A:$B,2)</f>
        <v>242.44284646400004</v>
      </c>
      <c r="S24" s="3"/>
      <c r="W24" s="83">
        <f>'SHOPPlanRates Approved'!U33</f>
        <v>43952</v>
      </c>
      <c r="X24" s="84">
        <v>1.0148999999999999</v>
      </c>
      <c r="Y24" s="84">
        <v>1.0198</v>
      </c>
      <c r="Z24" s="161" t="s">
        <v>55</v>
      </c>
      <c r="AA24" s="161"/>
      <c r="AB24" s="161"/>
      <c r="AC24" s="161"/>
    </row>
    <row r="25" spans="1:29" s="77" customFormat="1" ht="22.5" customHeight="1" x14ac:dyDescent="0.25">
      <c r="A25" s="80">
        <v>33</v>
      </c>
      <c r="B25" s="140">
        <v>33</v>
      </c>
      <c r="C25" s="42">
        <f>C$13*VLOOKUP($A25,AgeFactors!$A:$B,2)</f>
        <v>569.92978124999991</v>
      </c>
      <c r="D25" s="43">
        <f>D$13*VLOOKUP($A25,AgeFactors!$A:$B,2)</f>
        <v>543.52151490599988</v>
      </c>
      <c r="E25" s="43">
        <f>E$13*VLOOKUP($A25,AgeFactors!$A:$B,2)</f>
        <v>497.91497390399991</v>
      </c>
      <c r="F25" s="46">
        <f>F$13*VLOOKUP($A25,AgeFactors!$A:$B,2)</f>
        <v>401.33515139999997</v>
      </c>
      <c r="G25" s="45">
        <f>G$13*VLOOKUP($A25,AgeFactors!$A:$B,2)</f>
        <v>448.10159120999992</v>
      </c>
      <c r="H25" s="43">
        <f>H$13*VLOOKUP($A25,AgeFactors!$A:$B,2)</f>
        <v>437.52369447000001</v>
      </c>
      <c r="I25" s="43">
        <f>I$13*VLOOKUP($A25,AgeFactors!$A:$B,2)</f>
        <v>430.59334832999991</v>
      </c>
      <c r="J25" s="43">
        <f>J$13*VLOOKUP($A25,AgeFactors!$A:$B,2)</f>
        <v>396.90213928799994</v>
      </c>
      <c r="K25" s="141">
        <f>K$13*VLOOKUP($A25,AgeFactors!$A:$B,2)</f>
        <v>351.17131177600004</v>
      </c>
      <c r="L25" s="141">
        <f>L$13*VLOOKUP($A25,AgeFactors!$A:$B,2)</f>
        <v>310.85453857599998</v>
      </c>
      <c r="M25" s="140">
        <v>33</v>
      </c>
      <c r="N25" s="43">
        <f>N$13*VLOOKUP($A25,AgeFactors!$A:$B,2)</f>
        <v>351.19833026999999</v>
      </c>
      <c r="O25" s="43">
        <f>O$13*VLOOKUP($A25,AgeFactors!$A:$B,2)</f>
        <v>323.59853072999994</v>
      </c>
      <c r="P25" s="44">
        <f>P$13*VLOOKUP($A25,AgeFactors!$A:$B,2)</f>
        <v>284.30655428400001</v>
      </c>
      <c r="Q25" s="45">
        <f>Q$13*VLOOKUP($A25,AgeFactors!$A:$B,2)</f>
        <v>257.55354786599997</v>
      </c>
      <c r="R25" s="141">
        <f>R$13*VLOOKUP($A25,AgeFactors!$A:$B,2)</f>
        <v>245.51693158400002</v>
      </c>
      <c r="S25" s="3"/>
      <c r="W25" s="83">
        <f>'SHOPPlanRates Approved'!U34</f>
        <v>43983</v>
      </c>
      <c r="X25" s="84">
        <v>1.0148999999999999</v>
      </c>
      <c r="Y25" s="84">
        <v>1.0198</v>
      </c>
      <c r="Z25" s="161" t="s">
        <v>55</v>
      </c>
      <c r="AA25" s="161"/>
      <c r="AB25" s="161"/>
      <c r="AC25" s="161"/>
    </row>
    <row r="26" spans="1:29" s="77" customFormat="1" ht="22.5" customHeight="1" x14ac:dyDescent="0.25">
      <c r="A26" s="80">
        <v>34</v>
      </c>
      <c r="B26" s="140">
        <v>34</v>
      </c>
      <c r="C26" s="42">
        <f>C$13*VLOOKUP($A26,AgeFactors!$A:$B,2)</f>
        <v>577.54153124999993</v>
      </c>
      <c r="D26" s="43">
        <f>D$13*VLOOKUP($A26,AgeFactors!$A:$B,2)</f>
        <v>550.78056685799993</v>
      </c>
      <c r="E26" s="43">
        <f>E$13*VLOOKUP($A26,AgeFactors!$A:$B,2)</f>
        <v>504.56492347199992</v>
      </c>
      <c r="F26" s="46">
        <f>F$13*VLOOKUP($A26,AgeFactors!$A:$B,2)</f>
        <v>406.69522019999999</v>
      </c>
      <c r="G26" s="45">
        <f>G$13*VLOOKUP($A26,AgeFactors!$A:$B,2)</f>
        <v>454.08625352999996</v>
      </c>
      <c r="H26" s="43">
        <f>H$13*VLOOKUP($A26,AgeFactors!$A:$B,2)</f>
        <v>443.36708270999998</v>
      </c>
      <c r="I26" s="43">
        <f>I$13*VLOOKUP($A26,AgeFactors!$A:$B,2)</f>
        <v>436.34417768999992</v>
      </c>
      <c r="J26" s="43">
        <f>J$13*VLOOKUP($A26,AgeFactors!$A:$B,2)</f>
        <v>402.20300258399993</v>
      </c>
      <c r="K26" s="141">
        <f>K$13*VLOOKUP($A26,AgeFactors!$A:$B,2)</f>
        <v>355.86141276800004</v>
      </c>
      <c r="L26" s="141">
        <f>L$13*VLOOKUP($A26,AgeFactors!$A:$B,2)</f>
        <v>315.006185168</v>
      </c>
      <c r="M26" s="140">
        <v>34</v>
      </c>
      <c r="N26" s="43">
        <f>N$13*VLOOKUP($A26,AgeFactors!$A:$B,2)</f>
        <v>355.88879211</v>
      </c>
      <c r="O26" s="43">
        <f>O$13*VLOOKUP($A26,AgeFactors!$A:$B,2)</f>
        <v>327.92038088999993</v>
      </c>
      <c r="P26" s="44">
        <f>P$13*VLOOKUP($A26,AgeFactors!$A:$B,2)</f>
        <v>288.10363681200005</v>
      </c>
      <c r="Q26" s="45">
        <f>Q$13*VLOOKUP($A26,AgeFactors!$A:$B,2)</f>
        <v>260.99332813799998</v>
      </c>
      <c r="R26" s="141">
        <f>R$13*VLOOKUP($A26,AgeFactors!$A:$B,2)</f>
        <v>248.79595571200002</v>
      </c>
      <c r="S26" s="3"/>
      <c r="W26" s="83">
        <f>'SHOPPlanRates Approved'!U35</f>
        <v>44013</v>
      </c>
      <c r="X26" s="84">
        <v>1.03</v>
      </c>
      <c r="Y26" s="84">
        <v>1.0399</v>
      </c>
      <c r="Z26" s="161" t="s">
        <v>56</v>
      </c>
      <c r="AA26" s="161"/>
      <c r="AB26" s="161"/>
      <c r="AC26" s="161"/>
    </row>
    <row r="27" spans="1:29" s="77" customFormat="1" ht="22.5" customHeight="1" x14ac:dyDescent="0.25">
      <c r="A27" s="80">
        <v>35</v>
      </c>
      <c r="B27" s="140">
        <v>35</v>
      </c>
      <c r="C27" s="42">
        <f>C$13*VLOOKUP($A27,AgeFactors!$A:$B,2)</f>
        <v>581.34740624999995</v>
      </c>
      <c r="D27" s="43">
        <f>D$13*VLOOKUP($A27,AgeFactors!$A:$B,2)</f>
        <v>554.4100928339999</v>
      </c>
      <c r="E27" s="43">
        <f>E$13*VLOOKUP($A27,AgeFactors!$A:$B,2)</f>
        <v>507.88989825599992</v>
      </c>
      <c r="F27" s="46">
        <f>F$13*VLOOKUP($A27,AgeFactors!$A:$B,2)</f>
        <v>409.37525460000001</v>
      </c>
      <c r="G27" s="45">
        <f>G$13*VLOOKUP($A27,AgeFactors!$A:$B,2)</f>
        <v>457.07858468999996</v>
      </c>
      <c r="H27" s="43">
        <f>H$13*VLOOKUP($A27,AgeFactors!$A:$B,2)</f>
        <v>446.28877683000002</v>
      </c>
      <c r="I27" s="43">
        <f>I$13*VLOOKUP($A27,AgeFactors!$A:$B,2)</f>
        <v>439.21959236999987</v>
      </c>
      <c r="J27" s="43">
        <f>J$13*VLOOKUP($A27,AgeFactors!$A:$B,2)</f>
        <v>404.85343423199998</v>
      </c>
      <c r="K27" s="141">
        <f>K$13*VLOOKUP($A27,AgeFactors!$A:$B,2)</f>
        <v>358.20646326400004</v>
      </c>
      <c r="L27" s="141">
        <f>L$13*VLOOKUP($A27,AgeFactors!$A:$B,2)</f>
        <v>317.08200846400001</v>
      </c>
      <c r="M27" s="140">
        <v>35</v>
      </c>
      <c r="N27" s="43">
        <f>N$13*VLOOKUP($A27,AgeFactors!$A:$B,2)</f>
        <v>358.23402303</v>
      </c>
      <c r="O27" s="43">
        <f>O$13*VLOOKUP($A27,AgeFactors!$A:$B,2)</f>
        <v>330.0813059699999</v>
      </c>
      <c r="P27" s="44">
        <f>P$13*VLOOKUP($A27,AgeFactors!$A:$B,2)</f>
        <v>290.00217807600001</v>
      </c>
      <c r="Q27" s="45">
        <f>Q$13*VLOOKUP($A27,AgeFactors!$A:$B,2)</f>
        <v>262.71321827399998</v>
      </c>
      <c r="R27" s="141">
        <f>R$13*VLOOKUP($A27,AgeFactors!$A:$B,2)</f>
        <v>250.43546777600002</v>
      </c>
      <c r="S27" s="3"/>
      <c r="W27" s="83">
        <f>'SHOPPlanRates Approved'!U36</f>
        <v>44044</v>
      </c>
      <c r="X27" s="84">
        <v>1.03</v>
      </c>
      <c r="Y27" s="84">
        <v>1.0399</v>
      </c>
      <c r="Z27" s="161" t="s">
        <v>56</v>
      </c>
      <c r="AA27" s="161"/>
      <c r="AB27" s="161"/>
      <c r="AC27" s="161"/>
    </row>
    <row r="28" spans="1:29" s="77" customFormat="1" ht="22.5" customHeight="1" x14ac:dyDescent="0.25">
      <c r="A28" s="80">
        <v>36</v>
      </c>
      <c r="B28" s="140">
        <v>36</v>
      </c>
      <c r="C28" s="42">
        <f>C$13*VLOOKUP($A28,AgeFactors!$A:$B,2)</f>
        <v>585.15328124999996</v>
      </c>
      <c r="D28" s="43">
        <f>D$13*VLOOKUP($A28,AgeFactors!$A:$B,2)</f>
        <v>558.03961880999987</v>
      </c>
      <c r="E28" s="43">
        <f>E$13*VLOOKUP($A28,AgeFactors!$A:$B,2)</f>
        <v>511.21487303999993</v>
      </c>
      <c r="F28" s="46">
        <f>F$13*VLOOKUP($A28,AgeFactors!$A:$B,2)</f>
        <v>412.05528900000002</v>
      </c>
      <c r="G28" s="45">
        <f>G$13*VLOOKUP($A28,AgeFactors!$A:$B,2)</f>
        <v>460.07091584999995</v>
      </c>
      <c r="H28" s="43">
        <f>H$13*VLOOKUP($A28,AgeFactors!$A:$B,2)</f>
        <v>449.21047095</v>
      </c>
      <c r="I28" s="43">
        <f>I$13*VLOOKUP($A28,AgeFactors!$A:$B,2)</f>
        <v>442.09500704999988</v>
      </c>
      <c r="J28" s="43">
        <f>J$13*VLOOKUP($A28,AgeFactors!$A:$B,2)</f>
        <v>407.50386587999998</v>
      </c>
      <c r="K28" s="141">
        <f>K$13*VLOOKUP($A28,AgeFactors!$A:$B,2)</f>
        <v>360.55151376000003</v>
      </c>
      <c r="L28" s="141">
        <f>L$13*VLOOKUP($A28,AgeFactors!$A:$B,2)</f>
        <v>319.15783176000002</v>
      </c>
      <c r="M28" s="140">
        <v>36</v>
      </c>
      <c r="N28" s="43">
        <f>N$13*VLOOKUP($A28,AgeFactors!$A:$B,2)</f>
        <v>360.57925395000001</v>
      </c>
      <c r="O28" s="43">
        <f>O$13*VLOOKUP($A28,AgeFactors!$A:$B,2)</f>
        <v>332.24223104999993</v>
      </c>
      <c r="P28" s="44">
        <f>P$13*VLOOKUP($A28,AgeFactors!$A:$B,2)</f>
        <v>291.90071934000002</v>
      </c>
      <c r="Q28" s="45">
        <f>Q$13*VLOOKUP($A28,AgeFactors!$A:$B,2)</f>
        <v>264.43310840999999</v>
      </c>
      <c r="R28" s="141">
        <f>R$13*VLOOKUP($A28,AgeFactors!$A:$B,2)</f>
        <v>252.07497984000003</v>
      </c>
      <c r="S28" s="3"/>
      <c r="W28" s="83">
        <f>'SHOPPlanRates Approved'!U37</f>
        <v>44075</v>
      </c>
      <c r="X28" s="84">
        <v>1.03</v>
      </c>
      <c r="Y28" s="84">
        <v>1.0399</v>
      </c>
      <c r="Z28" s="161" t="s">
        <v>56</v>
      </c>
      <c r="AA28" s="161"/>
      <c r="AB28" s="161"/>
      <c r="AC28" s="161"/>
    </row>
    <row r="29" spans="1:29" s="77" customFormat="1" ht="22.5" customHeight="1" x14ac:dyDescent="0.25">
      <c r="A29" s="80">
        <v>37</v>
      </c>
      <c r="B29" s="140">
        <v>37</v>
      </c>
      <c r="C29" s="42">
        <f>C$13*VLOOKUP($A29,AgeFactors!$A:$B,2)</f>
        <v>588.95915624999998</v>
      </c>
      <c r="D29" s="43">
        <f>D$13*VLOOKUP($A29,AgeFactors!$A:$B,2)</f>
        <v>561.66914478599995</v>
      </c>
      <c r="E29" s="43">
        <f>E$13*VLOOKUP($A29,AgeFactors!$A:$B,2)</f>
        <v>514.53984782399993</v>
      </c>
      <c r="F29" s="46">
        <f>F$13*VLOOKUP($A29,AgeFactors!$A:$B,2)</f>
        <v>414.73532339999997</v>
      </c>
      <c r="G29" s="45">
        <f>G$13*VLOOKUP($A29,AgeFactors!$A:$B,2)</f>
        <v>463.06324700999994</v>
      </c>
      <c r="H29" s="43">
        <f>H$13*VLOOKUP($A29,AgeFactors!$A:$B,2)</f>
        <v>452.13216506999999</v>
      </c>
      <c r="I29" s="43">
        <f>I$13*VLOOKUP($A29,AgeFactors!$A:$B,2)</f>
        <v>444.97042172999988</v>
      </c>
      <c r="J29" s="43">
        <f>J$13*VLOOKUP($A29,AgeFactors!$A:$B,2)</f>
        <v>410.15429752799997</v>
      </c>
      <c r="K29" s="141">
        <f>K$13*VLOOKUP($A29,AgeFactors!$A:$B,2)</f>
        <v>362.89656425600003</v>
      </c>
      <c r="L29" s="141">
        <f>L$13*VLOOKUP($A29,AgeFactors!$A:$B,2)</f>
        <v>321.23365505599998</v>
      </c>
      <c r="M29" s="140">
        <v>37</v>
      </c>
      <c r="N29" s="43">
        <f>N$13*VLOOKUP($A29,AgeFactors!$A:$B,2)</f>
        <v>362.92448487000001</v>
      </c>
      <c r="O29" s="43">
        <f>O$13*VLOOKUP($A29,AgeFactors!$A:$B,2)</f>
        <v>334.4031561299999</v>
      </c>
      <c r="P29" s="44">
        <f>P$13*VLOOKUP($A29,AgeFactors!$A:$B,2)</f>
        <v>293.79926060400004</v>
      </c>
      <c r="Q29" s="45">
        <f>Q$13*VLOOKUP($A29,AgeFactors!$A:$B,2)</f>
        <v>266.15299854599999</v>
      </c>
      <c r="R29" s="141">
        <f>R$13*VLOOKUP($A29,AgeFactors!$A:$B,2)</f>
        <v>253.71449190400003</v>
      </c>
      <c r="S29" s="3"/>
      <c r="W29" s="83">
        <f>'SHOPPlanRates Approved'!U38</f>
        <v>44105</v>
      </c>
      <c r="X29" s="84">
        <v>1.0454000000000001</v>
      </c>
      <c r="Y29" s="84">
        <v>1.0605</v>
      </c>
      <c r="Z29" s="161" t="s">
        <v>57</v>
      </c>
      <c r="AA29" s="161"/>
      <c r="AB29" s="161"/>
      <c r="AC29" s="161"/>
    </row>
    <row r="30" spans="1:29" s="77" customFormat="1" ht="22.5" customHeight="1" x14ac:dyDescent="0.25">
      <c r="A30" s="80">
        <v>38</v>
      </c>
      <c r="B30" s="140">
        <v>38</v>
      </c>
      <c r="C30" s="42">
        <f>C$13*VLOOKUP($A30,AgeFactors!$A:$B,2)</f>
        <v>592.76503124999988</v>
      </c>
      <c r="D30" s="43">
        <f>D$13*VLOOKUP($A30,AgeFactors!$A:$B,2)</f>
        <v>565.29867076199992</v>
      </c>
      <c r="E30" s="43">
        <f>E$13*VLOOKUP($A30,AgeFactors!$A:$B,2)</f>
        <v>517.86482260799994</v>
      </c>
      <c r="F30" s="46">
        <f>F$13*VLOOKUP($A30,AgeFactors!$A:$B,2)</f>
        <v>417.41535779999998</v>
      </c>
      <c r="G30" s="45">
        <f>G$13*VLOOKUP($A30,AgeFactors!$A:$B,2)</f>
        <v>466.05557816999993</v>
      </c>
      <c r="H30" s="43">
        <f>H$13*VLOOKUP($A30,AgeFactors!$A:$B,2)</f>
        <v>455.05385919000003</v>
      </c>
      <c r="I30" s="43">
        <f>I$13*VLOOKUP($A30,AgeFactors!$A:$B,2)</f>
        <v>447.84583640999989</v>
      </c>
      <c r="J30" s="43">
        <f>J$13*VLOOKUP($A30,AgeFactors!$A:$B,2)</f>
        <v>412.80472917599997</v>
      </c>
      <c r="K30" s="141">
        <f>K$13*VLOOKUP($A30,AgeFactors!$A:$B,2)</f>
        <v>365.24161475200003</v>
      </c>
      <c r="L30" s="141">
        <f>L$13*VLOOKUP($A30,AgeFactors!$A:$B,2)</f>
        <v>323.30947835199999</v>
      </c>
      <c r="M30" s="140">
        <v>38</v>
      </c>
      <c r="N30" s="43">
        <f>N$13*VLOOKUP($A30,AgeFactors!$A:$B,2)</f>
        <v>365.26971579000002</v>
      </c>
      <c r="O30" s="43">
        <f>O$13*VLOOKUP($A30,AgeFactors!$A:$B,2)</f>
        <v>336.56408120999993</v>
      </c>
      <c r="P30" s="44">
        <f>P$13*VLOOKUP($A30,AgeFactors!$A:$B,2)</f>
        <v>295.69780186800006</v>
      </c>
      <c r="Q30" s="45">
        <f>Q$13*VLOOKUP($A30,AgeFactors!$A:$B,2)</f>
        <v>267.872888682</v>
      </c>
      <c r="R30" s="141">
        <f>R$13*VLOOKUP($A30,AgeFactors!$A:$B,2)</f>
        <v>255.35400396800003</v>
      </c>
      <c r="S30" s="3"/>
      <c r="W30" s="83">
        <f>'SHOPPlanRates Approved'!U39</f>
        <v>44136</v>
      </c>
      <c r="X30" s="84">
        <v>1.0454000000000001</v>
      </c>
      <c r="Y30" s="84">
        <v>1.0605</v>
      </c>
      <c r="Z30" s="161" t="s">
        <v>57</v>
      </c>
      <c r="AA30" s="161"/>
      <c r="AB30" s="161"/>
      <c r="AC30" s="161"/>
    </row>
    <row r="31" spans="1:29" s="77" customFormat="1" ht="22.5" customHeight="1" x14ac:dyDescent="0.25">
      <c r="A31" s="80">
        <v>39</v>
      </c>
      <c r="B31" s="140">
        <v>39</v>
      </c>
      <c r="C31" s="42">
        <f>C$13*VLOOKUP($A31,AgeFactors!$A:$B,2)</f>
        <v>600.37678124999991</v>
      </c>
      <c r="D31" s="43">
        <f>D$13*VLOOKUP($A31,AgeFactors!$A:$B,2)</f>
        <v>572.55772271399996</v>
      </c>
      <c r="E31" s="43">
        <f>E$13*VLOOKUP($A31,AgeFactors!$A:$B,2)</f>
        <v>524.51477217599995</v>
      </c>
      <c r="F31" s="46">
        <f>F$13*VLOOKUP($A31,AgeFactors!$A:$B,2)</f>
        <v>422.7754266</v>
      </c>
      <c r="G31" s="45">
        <f>G$13*VLOOKUP($A31,AgeFactors!$A:$B,2)</f>
        <v>472.04024048999997</v>
      </c>
      <c r="H31" s="43">
        <f>H$13*VLOOKUP($A31,AgeFactors!$A:$B,2)</f>
        <v>460.89724743000005</v>
      </c>
      <c r="I31" s="43">
        <f>I$13*VLOOKUP($A31,AgeFactors!$A:$B,2)</f>
        <v>453.5966657699999</v>
      </c>
      <c r="J31" s="43">
        <f>J$13*VLOOKUP($A31,AgeFactors!$A:$B,2)</f>
        <v>418.10559247199996</v>
      </c>
      <c r="K31" s="141">
        <f>K$13*VLOOKUP($A31,AgeFactors!$A:$B,2)</f>
        <v>369.93171574400003</v>
      </c>
      <c r="L31" s="141">
        <f>L$13*VLOOKUP($A31,AgeFactors!$A:$B,2)</f>
        <v>327.46112494400001</v>
      </c>
      <c r="M31" s="140">
        <v>39</v>
      </c>
      <c r="N31" s="43">
        <f>N$13*VLOOKUP($A31,AgeFactors!$A:$B,2)</f>
        <v>369.96017762999998</v>
      </c>
      <c r="O31" s="43">
        <f>O$13*VLOOKUP($A31,AgeFactors!$A:$B,2)</f>
        <v>340.88593136999992</v>
      </c>
      <c r="P31" s="44">
        <f>P$13*VLOOKUP($A31,AgeFactors!$A:$B,2)</f>
        <v>299.49488439600003</v>
      </c>
      <c r="Q31" s="45">
        <f>Q$13*VLOOKUP($A31,AgeFactors!$A:$B,2)</f>
        <v>271.312668954</v>
      </c>
      <c r="R31" s="141">
        <f>R$13*VLOOKUP($A31,AgeFactors!$A:$B,2)</f>
        <v>258.63302809600003</v>
      </c>
      <c r="S31" s="3"/>
      <c r="W31" s="83">
        <f>'SHOPPlanRates Approved'!U40</f>
        <v>44166</v>
      </c>
      <c r="X31" s="84">
        <v>1.0454000000000001</v>
      </c>
      <c r="Y31" s="84">
        <v>1.0605</v>
      </c>
      <c r="Z31" s="161" t="s">
        <v>57</v>
      </c>
      <c r="AA31" s="161"/>
      <c r="AB31" s="161"/>
      <c r="AC31" s="161"/>
    </row>
    <row r="32" spans="1:29" s="77" customFormat="1" ht="22.5" customHeight="1" x14ac:dyDescent="0.25">
      <c r="A32" s="80">
        <v>40</v>
      </c>
      <c r="B32" s="140">
        <v>40</v>
      </c>
      <c r="C32" s="42">
        <f>C$13*VLOOKUP($A32,AgeFactors!$A:$B,2)</f>
        <v>607.98853124999994</v>
      </c>
      <c r="D32" s="43">
        <f>D$13*VLOOKUP($A32,AgeFactors!$A:$B,2)</f>
        <v>579.8167746659999</v>
      </c>
      <c r="E32" s="43">
        <f>E$13*VLOOKUP($A32,AgeFactors!$A:$B,2)</f>
        <v>531.16472174399996</v>
      </c>
      <c r="F32" s="46">
        <f>F$13*VLOOKUP($A32,AgeFactors!$A:$B,2)</f>
        <v>428.13549540000002</v>
      </c>
      <c r="G32" s="45">
        <f>G$13*VLOOKUP($A32,AgeFactors!$A:$B,2)</f>
        <v>478.02490280999996</v>
      </c>
      <c r="H32" s="43">
        <f>H$13*VLOOKUP($A32,AgeFactors!$A:$B,2)</f>
        <v>466.74063567000002</v>
      </c>
      <c r="I32" s="43">
        <f>I$13*VLOOKUP($A32,AgeFactors!$A:$B,2)</f>
        <v>459.34749512999991</v>
      </c>
      <c r="J32" s="43">
        <f>J$13*VLOOKUP($A32,AgeFactors!$A:$B,2)</f>
        <v>423.40645576799994</v>
      </c>
      <c r="K32" s="141">
        <f>K$13*VLOOKUP($A32,AgeFactors!$A:$B,2)</f>
        <v>374.62181673600003</v>
      </c>
      <c r="L32" s="141">
        <f>L$13*VLOOKUP($A32,AgeFactors!$A:$B,2)</f>
        <v>331.61277153600003</v>
      </c>
      <c r="M32" s="140">
        <v>40</v>
      </c>
      <c r="N32" s="43">
        <f>N$13*VLOOKUP($A32,AgeFactors!$A:$B,2)</f>
        <v>374.65063946999999</v>
      </c>
      <c r="O32" s="43">
        <f>O$13*VLOOKUP($A32,AgeFactors!$A:$B,2)</f>
        <v>345.20778152999992</v>
      </c>
      <c r="P32" s="44">
        <f>P$13*VLOOKUP($A32,AgeFactors!$A:$B,2)</f>
        <v>303.29196692400001</v>
      </c>
      <c r="Q32" s="45">
        <f>Q$13*VLOOKUP($A32,AgeFactors!$A:$B,2)</f>
        <v>274.75244922600001</v>
      </c>
      <c r="R32" s="141">
        <f>R$13*VLOOKUP($A32,AgeFactors!$A:$B,2)</f>
        <v>261.91205222400004</v>
      </c>
      <c r="S32" s="3"/>
    </row>
    <row r="33" spans="1:19" s="77" customFormat="1" ht="22.5" customHeight="1" x14ac:dyDescent="0.25">
      <c r="A33" s="80">
        <v>41</v>
      </c>
      <c r="B33" s="140">
        <v>41</v>
      </c>
      <c r="C33" s="42">
        <f>C$13*VLOOKUP($A33,AgeFactors!$A:$B,2)</f>
        <v>619.40615624999998</v>
      </c>
      <c r="D33" s="43">
        <f>D$13*VLOOKUP($A33,AgeFactors!$A:$B,2)</f>
        <v>590.70535259399992</v>
      </c>
      <c r="E33" s="43">
        <f>E$13*VLOOKUP($A33,AgeFactors!$A:$B,2)</f>
        <v>541.13964609599998</v>
      </c>
      <c r="F33" s="46">
        <f>F$13*VLOOKUP($A33,AgeFactors!$A:$B,2)</f>
        <v>436.1755986</v>
      </c>
      <c r="G33" s="45">
        <f>G$13*VLOOKUP($A33,AgeFactors!$A:$B,2)</f>
        <v>487.00189628999999</v>
      </c>
      <c r="H33" s="43">
        <f>H$13*VLOOKUP($A33,AgeFactors!$A:$B,2)</f>
        <v>475.50571803000003</v>
      </c>
      <c r="I33" s="43">
        <f>I$13*VLOOKUP($A33,AgeFactors!$A:$B,2)</f>
        <v>467.97373916999993</v>
      </c>
      <c r="J33" s="43">
        <f>J$13*VLOOKUP($A33,AgeFactors!$A:$B,2)</f>
        <v>431.35775071199998</v>
      </c>
      <c r="K33" s="141">
        <f>K$13*VLOOKUP($A33,AgeFactors!$A:$B,2)</f>
        <v>381.65696822400008</v>
      </c>
      <c r="L33" s="141">
        <f>L$13*VLOOKUP($A33,AgeFactors!$A:$B,2)</f>
        <v>337.840241424</v>
      </c>
      <c r="M33" s="140">
        <v>41</v>
      </c>
      <c r="N33" s="43">
        <f>N$13*VLOOKUP($A33,AgeFactors!$A:$B,2)</f>
        <v>381.68633223</v>
      </c>
      <c r="O33" s="43">
        <f>O$13*VLOOKUP($A33,AgeFactors!$A:$B,2)</f>
        <v>351.69055676999994</v>
      </c>
      <c r="P33" s="44">
        <f>P$13*VLOOKUP($A33,AgeFactors!$A:$B,2)</f>
        <v>308.98759071600006</v>
      </c>
      <c r="Q33" s="45">
        <f>Q$13*VLOOKUP($A33,AgeFactors!$A:$B,2)</f>
        <v>279.91211963400002</v>
      </c>
      <c r="R33" s="141">
        <f>R$13*VLOOKUP($A33,AgeFactors!$A:$B,2)</f>
        <v>266.83058841600007</v>
      </c>
      <c r="S33" s="3"/>
    </row>
    <row r="34" spans="1:19" s="77" customFormat="1" ht="22.5" customHeight="1" x14ac:dyDescent="0.25">
      <c r="A34" s="80">
        <v>42</v>
      </c>
      <c r="B34" s="140">
        <v>42</v>
      </c>
      <c r="C34" s="42">
        <f>C$13*VLOOKUP($A34,AgeFactors!$A:$B,2)</f>
        <v>630.34804687499991</v>
      </c>
      <c r="D34" s="43">
        <f>D$13*VLOOKUP($A34,AgeFactors!$A:$B,2)</f>
        <v>601.14023977499994</v>
      </c>
      <c r="E34" s="43">
        <f>E$13*VLOOKUP($A34,AgeFactors!$A:$B,2)</f>
        <v>550.69894859999988</v>
      </c>
      <c r="F34" s="46">
        <f>F$13*VLOOKUP($A34,AgeFactors!$A:$B,2)</f>
        <v>443.8806975</v>
      </c>
      <c r="G34" s="45">
        <f>G$13*VLOOKUP($A34,AgeFactors!$A:$B,2)</f>
        <v>495.60484837499996</v>
      </c>
      <c r="H34" s="43">
        <f>H$13*VLOOKUP($A34,AgeFactors!$A:$B,2)</f>
        <v>483.90558862500001</v>
      </c>
      <c r="I34" s="43">
        <f>I$13*VLOOKUP($A34,AgeFactors!$A:$B,2)</f>
        <v>476.24055637499987</v>
      </c>
      <c r="J34" s="43">
        <f>J$13*VLOOKUP($A34,AgeFactors!$A:$B,2)</f>
        <v>438.97774169999997</v>
      </c>
      <c r="K34" s="141">
        <f>K$13*VLOOKUP($A34,AgeFactors!$A:$B,2)</f>
        <v>388.39898840000001</v>
      </c>
      <c r="L34" s="141">
        <f>L$13*VLOOKUP($A34,AgeFactors!$A:$B,2)</f>
        <v>343.80823340000001</v>
      </c>
      <c r="M34" s="140">
        <v>42</v>
      </c>
      <c r="N34" s="43">
        <f>N$13*VLOOKUP($A34,AgeFactors!$A:$B,2)</f>
        <v>388.428871125</v>
      </c>
      <c r="O34" s="43">
        <f>O$13*VLOOKUP($A34,AgeFactors!$A:$B,2)</f>
        <v>357.90321637499989</v>
      </c>
      <c r="P34" s="44">
        <f>P$13*VLOOKUP($A34,AgeFactors!$A:$B,2)</f>
        <v>314.44589685</v>
      </c>
      <c r="Q34" s="45">
        <f>Q$13*VLOOKUP($A34,AgeFactors!$A:$B,2)</f>
        <v>284.856803775</v>
      </c>
      <c r="R34" s="141">
        <f>R$13*VLOOKUP($A34,AgeFactors!$A:$B,2)</f>
        <v>271.54418560000005</v>
      </c>
      <c r="S34" s="3"/>
    </row>
    <row r="35" spans="1:19" s="77" customFormat="1" ht="22.5" customHeight="1" x14ac:dyDescent="0.25">
      <c r="A35" s="80">
        <v>43</v>
      </c>
      <c r="B35" s="140">
        <v>43</v>
      </c>
      <c r="C35" s="42">
        <f>C$13*VLOOKUP($A35,AgeFactors!$A:$B,2)</f>
        <v>645.57154687499997</v>
      </c>
      <c r="D35" s="43">
        <f>D$13*VLOOKUP($A35,AgeFactors!$A:$B,2)</f>
        <v>615.65834367899993</v>
      </c>
      <c r="E35" s="43">
        <f>E$13*VLOOKUP($A35,AgeFactors!$A:$B,2)</f>
        <v>563.9988477359999</v>
      </c>
      <c r="F35" s="46">
        <f>F$13*VLOOKUP($A35,AgeFactors!$A:$B,2)</f>
        <v>454.60083509999998</v>
      </c>
      <c r="G35" s="45">
        <f>G$13*VLOOKUP($A35,AgeFactors!$A:$B,2)</f>
        <v>507.57417301499993</v>
      </c>
      <c r="H35" s="43">
        <f>H$13*VLOOKUP($A35,AgeFactors!$A:$B,2)</f>
        <v>495.592365105</v>
      </c>
      <c r="I35" s="43">
        <f>I$13*VLOOKUP($A35,AgeFactors!$A:$B,2)</f>
        <v>487.74221509499989</v>
      </c>
      <c r="J35" s="43">
        <f>J$13*VLOOKUP($A35,AgeFactors!$A:$B,2)</f>
        <v>449.57946829199994</v>
      </c>
      <c r="K35" s="141">
        <f>K$13*VLOOKUP($A35,AgeFactors!$A:$B,2)</f>
        <v>397.77919038400006</v>
      </c>
      <c r="L35" s="141">
        <f>L$13*VLOOKUP($A35,AgeFactors!$A:$B,2)</f>
        <v>352.11152658399999</v>
      </c>
      <c r="M35" s="140">
        <v>43</v>
      </c>
      <c r="N35" s="43">
        <f>N$13*VLOOKUP($A35,AgeFactors!$A:$B,2)</f>
        <v>397.80979480499997</v>
      </c>
      <c r="O35" s="43">
        <f>O$13*VLOOKUP($A35,AgeFactors!$A:$B,2)</f>
        <v>366.54691669499994</v>
      </c>
      <c r="P35" s="44">
        <f>P$13*VLOOKUP($A35,AgeFactors!$A:$B,2)</f>
        <v>322.04006190600001</v>
      </c>
      <c r="Q35" s="45">
        <f>Q$13*VLOOKUP($A35,AgeFactors!$A:$B,2)</f>
        <v>291.73636431900002</v>
      </c>
      <c r="R35" s="141">
        <f>R$13*VLOOKUP($A35,AgeFactors!$A:$B,2)</f>
        <v>278.10223385600005</v>
      </c>
      <c r="S35" s="3"/>
    </row>
    <row r="36" spans="1:19" s="77" customFormat="1" ht="22.5" customHeight="1" x14ac:dyDescent="0.25">
      <c r="A36" s="80">
        <v>44</v>
      </c>
      <c r="B36" s="140">
        <v>44</v>
      </c>
      <c r="C36" s="42">
        <f>C$13*VLOOKUP($A36,AgeFactors!$A:$B,2)</f>
        <v>664.60092187499993</v>
      </c>
      <c r="D36" s="43">
        <f>D$13*VLOOKUP($A36,AgeFactors!$A:$B,2)</f>
        <v>633.80597355899988</v>
      </c>
      <c r="E36" s="43">
        <f>E$13*VLOOKUP($A36,AgeFactors!$A:$B,2)</f>
        <v>580.62372165599993</v>
      </c>
      <c r="F36" s="46">
        <f>F$13*VLOOKUP($A36,AgeFactors!$A:$B,2)</f>
        <v>468.00100709999998</v>
      </c>
      <c r="G36" s="45">
        <f>G$13*VLOOKUP($A36,AgeFactors!$A:$B,2)</f>
        <v>522.53582881499995</v>
      </c>
      <c r="H36" s="43">
        <f>H$13*VLOOKUP($A36,AgeFactors!$A:$B,2)</f>
        <v>510.20083570500003</v>
      </c>
      <c r="I36" s="43">
        <f>I$13*VLOOKUP($A36,AgeFactors!$A:$B,2)</f>
        <v>502.11928849499992</v>
      </c>
      <c r="J36" s="43">
        <f>J$13*VLOOKUP($A36,AgeFactors!$A:$B,2)</f>
        <v>462.83162653199997</v>
      </c>
      <c r="K36" s="141">
        <f>K$13*VLOOKUP($A36,AgeFactors!$A:$B,2)</f>
        <v>409.50444286400005</v>
      </c>
      <c r="L36" s="141">
        <f>L$13*VLOOKUP($A36,AgeFactors!$A:$B,2)</f>
        <v>362.49064306399998</v>
      </c>
      <c r="M36" s="140">
        <v>44</v>
      </c>
      <c r="N36" s="43">
        <f>N$13*VLOOKUP($A36,AgeFactors!$A:$B,2)</f>
        <v>409.535949405</v>
      </c>
      <c r="O36" s="43">
        <f>O$13*VLOOKUP($A36,AgeFactors!$A:$B,2)</f>
        <v>377.3515420949999</v>
      </c>
      <c r="P36" s="44">
        <f>P$13*VLOOKUP($A36,AgeFactors!$A:$B,2)</f>
        <v>331.53276822600003</v>
      </c>
      <c r="Q36" s="45">
        <f>Q$13*VLOOKUP($A36,AgeFactors!$A:$B,2)</f>
        <v>300.33581499899998</v>
      </c>
      <c r="R36" s="141">
        <f>R$13*VLOOKUP($A36,AgeFactors!$A:$B,2)</f>
        <v>286.29979417600003</v>
      </c>
      <c r="S36" s="3"/>
    </row>
    <row r="37" spans="1:19" s="77" customFormat="1" ht="22.5" customHeight="1" x14ac:dyDescent="0.25">
      <c r="A37" s="80">
        <v>45</v>
      </c>
      <c r="B37" s="140">
        <v>45</v>
      </c>
      <c r="C37" s="42">
        <f>C$13*VLOOKUP($A37,AgeFactors!$A:$B,2)</f>
        <v>686.9604374999999</v>
      </c>
      <c r="D37" s="43">
        <f>D$13*VLOOKUP($A37,AgeFactors!$A:$B,2)</f>
        <v>655.12943866799992</v>
      </c>
      <c r="E37" s="43">
        <f>E$13*VLOOKUP($A37,AgeFactors!$A:$B,2)</f>
        <v>600.15794851199985</v>
      </c>
      <c r="F37" s="46">
        <f>F$13*VLOOKUP($A37,AgeFactors!$A:$B,2)</f>
        <v>483.74620920000001</v>
      </c>
      <c r="G37" s="45">
        <f>G$13*VLOOKUP($A37,AgeFactors!$A:$B,2)</f>
        <v>540.11577437999995</v>
      </c>
      <c r="H37" s="43">
        <f>H$13*VLOOKUP($A37,AgeFactors!$A:$B,2)</f>
        <v>527.36578866000002</v>
      </c>
      <c r="I37" s="43">
        <f>I$13*VLOOKUP($A37,AgeFactors!$A:$B,2)</f>
        <v>519.01234973999988</v>
      </c>
      <c r="J37" s="43">
        <f>J$13*VLOOKUP($A37,AgeFactors!$A:$B,2)</f>
        <v>478.40291246399994</v>
      </c>
      <c r="K37" s="141">
        <f>K$13*VLOOKUP($A37,AgeFactors!$A:$B,2)</f>
        <v>423.28161452800003</v>
      </c>
      <c r="L37" s="141">
        <f>L$13*VLOOKUP($A37,AgeFactors!$A:$B,2)</f>
        <v>374.68610492800002</v>
      </c>
      <c r="M37" s="140">
        <v>45</v>
      </c>
      <c r="N37" s="43">
        <f>N$13*VLOOKUP($A37,AgeFactors!$A:$B,2)</f>
        <v>423.31418105999995</v>
      </c>
      <c r="O37" s="43">
        <f>O$13*VLOOKUP($A37,AgeFactors!$A:$B,2)</f>
        <v>390.04697693999992</v>
      </c>
      <c r="P37" s="44">
        <f>P$13*VLOOKUP($A37,AgeFactors!$A:$B,2)</f>
        <v>342.68669815200002</v>
      </c>
      <c r="Q37" s="45">
        <f>Q$13*VLOOKUP($A37,AgeFactors!$A:$B,2)</f>
        <v>310.44016954799997</v>
      </c>
      <c r="R37" s="141">
        <f>R$13*VLOOKUP($A37,AgeFactors!$A:$B,2)</f>
        <v>295.93192755200005</v>
      </c>
      <c r="S37" s="3"/>
    </row>
    <row r="38" spans="1:19" s="77" customFormat="1" ht="22.5" customHeight="1" x14ac:dyDescent="0.25">
      <c r="A38" s="80">
        <v>46</v>
      </c>
      <c r="B38" s="140">
        <v>46</v>
      </c>
      <c r="C38" s="42">
        <f>C$13*VLOOKUP($A38,AgeFactors!$A:$B,2)</f>
        <v>713.60156249999989</v>
      </c>
      <c r="D38" s="43">
        <f>D$13*VLOOKUP($A38,AgeFactors!$A:$B,2)</f>
        <v>680.53612049999992</v>
      </c>
      <c r="E38" s="43">
        <f>E$13*VLOOKUP($A38,AgeFactors!$A:$B,2)</f>
        <v>623.43277199999989</v>
      </c>
      <c r="F38" s="46">
        <f>F$13*VLOOKUP($A38,AgeFactors!$A:$B,2)</f>
        <v>502.50644999999997</v>
      </c>
      <c r="G38" s="45">
        <f>G$13*VLOOKUP($A38,AgeFactors!$A:$B,2)</f>
        <v>561.06209249999995</v>
      </c>
      <c r="H38" s="43">
        <f>H$13*VLOOKUP($A38,AgeFactors!$A:$B,2)</f>
        <v>547.81764750000002</v>
      </c>
      <c r="I38" s="43">
        <f>I$13*VLOOKUP($A38,AgeFactors!$A:$B,2)</f>
        <v>539.14025249999986</v>
      </c>
      <c r="J38" s="43">
        <f>J$13*VLOOKUP($A38,AgeFactors!$A:$B,2)</f>
        <v>496.95593399999996</v>
      </c>
      <c r="K38" s="141">
        <f>K$13*VLOOKUP($A38,AgeFactors!$A:$B,2)</f>
        <v>439.69696800000008</v>
      </c>
      <c r="L38" s="141">
        <f>L$13*VLOOKUP($A38,AgeFactors!$A:$B,2)</f>
        <v>389.21686799999998</v>
      </c>
      <c r="M38" s="140">
        <v>46</v>
      </c>
      <c r="N38" s="43">
        <f>N$13*VLOOKUP($A38,AgeFactors!$A:$B,2)</f>
        <v>439.73079749999999</v>
      </c>
      <c r="O38" s="43">
        <f>O$13*VLOOKUP($A38,AgeFactors!$A:$B,2)</f>
        <v>405.17345249999994</v>
      </c>
      <c r="P38" s="44">
        <f>P$13*VLOOKUP($A38,AgeFactors!$A:$B,2)</f>
        <v>355.97648700000002</v>
      </c>
      <c r="Q38" s="45">
        <f>Q$13*VLOOKUP($A38,AgeFactors!$A:$B,2)</f>
        <v>322.4794005</v>
      </c>
      <c r="R38" s="141">
        <f>R$13*VLOOKUP($A38,AgeFactors!$A:$B,2)</f>
        <v>307.40851200000003</v>
      </c>
      <c r="S38" s="3"/>
    </row>
    <row r="39" spans="1:19" s="77" customFormat="1" ht="22.5" customHeight="1" x14ac:dyDescent="0.25">
      <c r="A39" s="80">
        <v>47</v>
      </c>
      <c r="B39" s="140">
        <v>47</v>
      </c>
      <c r="C39" s="42">
        <f>C$13*VLOOKUP($A39,AgeFactors!$A:$B,2)</f>
        <v>743.57282812499989</v>
      </c>
      <c r="D39" s="43">
        <f>D$13*VLOOKUP($A39,AgeFactors!$A:$B,2)</f>
        <v>709.1186375609999</v>
      </c>
      <c r="E39" s="43">
        <f>E$13*VLOOKUP($A39,AgeFactors!$A:$B,2)</f>
        <v>649.61694842399993</v>
      </c>
      <c r="F39" s="46">
        <f>F$13*VLOOKUP($A39,AgeFactors!$A:$B,2)</f>
        <v>523.61172090000002</v>
      </c>
      <c r="G39" s="45">
        <f>G$13*VLOOKUP($A39,AgeFactors!$A:$B,2)</f>
        <v>584.62670038499994</v>
      </c>
      <c r="H39" s="43">
        <f>H$13*VLOOKUP($A39,AgeFactors!$A:$B,2)</f>
        <v>570.82598869499998</v>
      </c>
      <c r="I39" s="43">
        <f>I$13*VLOOKUP($A39,AgeFactors!$A:$B,2)</f>
        <v>561.78414310499988</v>
      </c>
      <c r="J39" s="43">
        <f>J$13*VLOOKUP($A39,AgeFactors!$A:$B,2)</f>
        <v>517.82808322799997</v>
      </c>
      <c r="K39" s="141">
        <f>K$13*VLOOKUP($A39,AgeFactors!$A:$B,2)</f>
        <v>458.16424065600006</v>
      </c>
      <c r="L39" s="141">
        <f>L$13*VLOOKUP($A39,AgeFactors!$A:$B,2)</f>
        <v>405.56397645599998</v>
      </c>
      <c r="M39" s="140">
        <v>47</v>
      </c>
      <c r="N39" s="43">
        <f>N$13*VLOOKUP($A39,AgeFactors!$A:$B,2)</f>
        <v>458.19949099499996</v>
      </c>
      <c r="O39" s="43">
        <f>O$13*VLOOKUP($A39,AgeFactors!$A:$B,2)</f>
        <v>422.1907375049999</v>
      </c>
      <c r="P39" s="44">
        <f>P$13*VLOOKUP($A39,AgeFactors!$A:$B,2)</f>
        <v>370.92749945400004</v>
      </c>
      <c r="Q39" s="45">
        <f>Q$13*VLOOKUP($A39,AgeFactors!$A:$B,2)</f>
        <v>336.023535321</v>
      </c>
      <c r="R39" s="141">
        <f>R$13*VLOOKUP($A39,AgeFactors!$A:$B,2)</f>
        <v>320.31966950400005</v>
      </c>
      <c r="S39" s="3"/>
    </row>
    <row r="40" spans="1:19" s="77" customFormat="1" ht="22.5" customHeight="1" x14ac:dyDescent="0.25">
      <c r="A40" s="80">
        <v>48</v>
      </c>
      <c r="B40" s="140">
        <v>48</v>
      </c>
      <c r="C40" s="42">
        <f>C$13*VLOOKUP($A40,AgeFactors!$A:$B,2)</f>
        <v>777.8257031249999</v>
      </c>
      <c r="D40" s="43">
        <f>D$13*VLOOKUP($A40,AgeFactors!$A:$B,2)</f>
        <v>741.78437134499984</v>
      </c>
      <c r="E40" s="43">
        <f>E$13*VLOOKUP($A40,AgeFactors!$A:$B,2)</f>
        <v>679.54172147999986</v>
      </c>
      <c r="F40" s="46">
        <f>F$13*VLOOKUP($A40,AgeFactors!$A:$B,2)</f>
        <v>547.73203049999995</v>
      </c>
      <c r="G40" s="45">
        <f>G$13*VLOOKUP($A40,AgeFactors!$A:$B,2)</f>
        <v>611.55768082499992</v>
      </c>
      <c r="H40" s="43">
        <f>H$13*VLOOKUP($A40,AgeFactors!$A:$B,2)</f>
        <v>597.12123577500006</v>
      </c>
      <c r="I40" s="43">
        <f>I$13*VLOOKUP($A40,AgeFactors!$A:$B,2)</f>
        <v>587.66287522499988</v>
      </c>
      <c r="J40" s="43">
        <f>J$13*VLOOKUP($A40,AgeFactors!$A:$B,2)</f>
        <v>541.68196805999992</v>
      </c>
      <c r="K40" s="141">
        <f>K$13*VLOOKUP($A40,AgeFactors!$A:$B,2)</f>
        <v>479.26969512000005</v>
      </c>
      <c r="L40" s="141">
        <f>L$13*VLOOKUP($A40,AgeFactors!$A:$B,2)</f>
        <v>424.24638612000001</v>
      </c>
      <c r="M40" s="140">
        <v>48</v>
      </c>
      <c r="N40" s="43">
        <f>N$13*VLOOKUP($A40,AgeFactors!$A:$B,2)</f>
        <v>479.30656927500002</v>
      </c>
      <c r="O40" s="43">
        <f>O$13*VLOOKUP($A40,AgeFactors!$A:$B,2)</f>
        <v>441.63906322499992</v>
      </c>
      <c r="P40" s="44">
        <f>P$13*VLOOKUP($A40,AgeFactors!$A:$B,2)</f>
        <v>388.01437083000002</v>
      </c>
      <c r="Q40" s="45">
        <f>Q$13*VLOOKUP($A40,AgeFactors!$A:$B,2)</f>
        <v>351.50254654499997</v>
      </c>
      <c r="R40" s="141">
        <f>R$13*VLOOKUP($A40,AgeFactors!$A:$B,2)</f>
        <v>335.07527808000003</v>
      </c>
      <c r="S40" s="3"/>
    </row>
    <row r="41" spans="1:19" s="77" customFormat="1" ht="22.5" customHeight="1" x14ac:dyDescent="0.25">
      <c r="A41" s="80">
        <v>49</v>
      </c>
      <c r="B41" s="140">
        <v>49</v>
      </c>
      <c r="C41" s="42">
        <f>C$13*VLOOKUP($A41,AgeFactors!$A:$B,2)</f>
        <v>811.60284374999992</v>
      </c>
      <c r="D41" s="43">
        <f>D$13*VLOOKUP($A41,AgeFactors!$A:$B,2)</f>
        <v>773.9964143819999</v>
      </c>
      <c r="E41" s="43">
        <f>E$13*VLOOKUP($A41,AgeFactors!$A:$B,2)</f>
        <v>709.05087268799991</v>
      </c>
      <c r="F41" s="46">
        <f>F$13*VLOOKUP($A41,AgeFactors!$A:$B,2)</f>
        <v>571.51733579999996</v>
      </c>
      <c r="G41" s="45">
        <f>G$13*VLOOKUP($A41,AgeFactors!$A:$B,2)</f>
        <v>638.11461986999996</v>
      </c>
      <c r="H41" s="43">
        <f>H$13*VLOOKUP($A41,AgeFactors!$A:$B,2)</f>
        <v>623.05127109</v>
      </c>
      <c r="I41" s="43">
        <f>I$13*VLOOKUP($A41,AgeFactors!$A:$B,2)</f>
        <v>613.18218050999985</v>
      </c>
      <c r="J41" s="43">
        <f>J$13*VLOOKUP($A41,AgeFactors!$A:$B,2)</f>
        <v>565.20454893599992</v>
      </c>
      <c r="K41" s="141">
        <f>K$13*VLOOKUP($A41,AgeFactors!$A:$B,2)</f>
        <v>500.08201827200003</v>
      </c>
      <c r="L41" s="141">
        <f>L$13*VLOOKUP($A41,AgeFactors!$A:$B,2)</f>
        <v>442.66931787200002</v>
      </c>
      <c r="M41" s="140">
        <v>49</v>
      </c>
      <c r="N41" s="43">
        <f>N$13*VLOOKUP($A41,AgeFactors!$A:$B,2)</f>
        <v>500.12049368999999</v>
      </c>
      <c r="O41" s="43">
        <f>O$13*VLOOKUP($A41,AgeFactors!$A:$B,2)</f>
        <v>460.8172733099999</v>
      </c>
      <c r="P41" s="44">
        <f>P$13*VLOOKUP($A41,AgeFactors!$A:$B,2)</f>
        <v>404.86392454800006</v>
      </c>
      <c r="Q41" s="45">
        <f>Q$13*VLOOKUP($A41,AgeFactors!$A:$B,2)</f>
        <v>366.76657150199998</v>
      </c>
      <c r="R41" s="141">
        <f>R$13*VLOOKUP($A41,AgeFactors!$A:$B,2)</f>
        <v>349.62594764800002</v>
      </c>
      <c r="S41" s="3"/>
    </row>
    <row r="42" spans="1:19" s="77" customFormat="1" ht="22.5" customHeight="1" x14ac:dyDescent="0.25">
      <c r="A42" s="80">
        <v>50</v>
      </c>
      <c r="B42" s="140">
        <v>50</v>
      </c>
      <c r="C42" s="42">
        <f>C$13*VLOOKUP($A42,AgeFactors!$A:$B,2)</f>
        <v>849.66159374999995</v>
      </c>
      <c r="D42" s="43">
        <f>D$13*VLOOKUP($A42,AgeFactors!$A:$B,2)</f>
        <v>810.29167414199992</v>
      </c>
      <c r="E42" s="43">
        <f>E$13*VLOOKUP($A42,AgeFactors!$A:$B,2)</f>
        <v>742.30062052799997</v>
      </c>
      <c r="F42" s="46">
        <f>F$13*VLOOKUP($A42,AgeFactors!$A:$B,2)</f>
        <v>598.31767980000006</v>
      </c>
      <c r="G42" s="45">
        <f>G$13*VLOOKUP($A42,AgeFactors!$A:$B,2)</f>
        <v>668.03793146999999</v>
      </c>
      <c r="H42" s="43">
        <f>H$13*VLOOKUP($A42,AgeFactors!$A:$B,2)</f>
        <v>652.26821229000006</v>
      </c>
      <c r="I42" s="43">
        <f>I$13*VLOOKUP($A42,AgeFactors!$A:$B,2)</f>
        <v>641.93632730999991</v>
      </c>
      <c r="J42" s="43">
        <f>J$13*VLOOKUP($A42,AgeFactors!$A:$B,2)</f>
        <v>591.70886541599998</v>
      </c>
      <c r="K42" s="141">
        <f>K$13*VLOOKUP($A42,AgeFactors!$A:$B,2)</f>
        <v>523.53252323200013</v>
      </c>
      <c r="L42" s="141">
        <f>L$13*VLOOKUP($A42,AgeFactors!$A:$B,2)</f>
        <v>463.42755083200001</v>
      </c>
      <c r="M42" s="140">
        <v>50</v>
      </c>
      <c r="N42" s="43">
        <f>N$13*VLOOKUP($A42,AgeFactors!$A:$B,2)</f>
        <v>523.57280289000005</v>
      </c>
      <c r="O42" s="43">
        <f>O$13*VLOOKUP($A42,AgeFactors!$A:$B,2)</f>
        <v>482.42652410999989</v>
      </c>
      <c r="P42" s="44">
        <f>P$13*VLOOKUP($A42,AgeFactors!$A:$B,2)</f>
        <v>423.84933718800005</v>
      </c>
      <c r="Q42" s="45">
        <f>Q$13*VLOOKUP($A42,AgeFactors!$A:$B,2)</f>
        <v>383.96547286200001</v>
      </c>
      <c r="R42" s="141">
        <f>R$13*VLOOKUP($A42,AgeFactors!$A:$B,2)</f>
        <v>366.02106828800004</v>
      </c>
      <c r="S42" s="3"/>
    </row>
    <row r="43" spans="1:19" s="77" customFormat="1" ht="22.5" customHeight="1" x14ac:dyDescent="0.25">
      <c r="A43" s="80">
        <v>51</v>
      </c>
      <c r="B43" s="140">
        <v>51</v>
      </c>
      <c r="C43" s="42">
        <f>C$13*VLOOKUP($A43,AgeFactors!$A:$B,2)</f>
        <v>887.24460937499987</v>
      </c>
      <c r="D43" s="43">
        <f>D$13*VLOOKUP($A43,AgeFactors!$A:$B,2)</f>
        <v>846.13324315499983</v>
      </c>
      <c r="E43" s="43">
        <f>E$13*VLOOKUP($A43,AgeFactors!$A:$B,2)</f>
        <v>775.13474651999991</v>
      </c>
      <c r="F43" s="46">
        <f>F$13*VLOOKUP($A43,AgeFactors!$A:$B,2)</f>
        <v>624.78301950000002</v>
      </c>
      <c r="G43" s="45">
        <f>G$13*VLOOKUP($A43,AgeFactors!$A:$B,2)</f>
        <v>697.58720167499996</v>
      </c>
      <c r="H43" s="43">
        <f>H$13*VLOOKUP($A43,AgeFactors!$A:$B,2)</f>
        <v>681.11994172499999</v>
      </c>
      <c r="I43" s="43">
        <f>I$13*VLOOKUP($A43,AgeFactors!$A:$B,2)</f>
        <v>670.33104727499983</v>
      </c>
      <c r="J43" s="43">
        <f>J$13*VLOOKUP($A43,AgeFactors!$A:$B,2)</f>
        <v>617.88187793999998</v>
      </c>
      <c r="K43" s="141">
        <f>K$13*VLOOKUP($A43,AgeFactors!$A:$B,2)</f>
        <v>546.68989688000011</v>
      </c>
      <c r="L43" s="141">
        <f>L$13*VLOOKUP($A43,AgeFactors!$A:$B,2)</f>
        <v>483.92630588000003</v>
      </c>
      <c r="M43" s="140">
        <v>51</v>
      </c>
      <c r="N43" s="43">
        <f>N$13*VLOOKUP($A43,AgeFactors!$A:$B,2)</f>
        <v>546.73195822499997</v>
      </c>
      <c r="O43" s="43">
        <f>O$13*VLOOKUP($A43,AgeFactors!$A:$B,2)</f>
        <v>503.7656592749999</v>
      </c>
      <c r="P43" s="44">
        <f>P$13*VLOOKUP($A43,AgeFactors!$A:$B,2)</f>
        <v>442.59743217000005</v>
      </c>
      <c r="Q43" s="45">
        <f>Q$13*VLOOKUP($A43,AgeFactors!$A:$B,2)</f>
        <v>400.94938795500002</v>
      </c>
      <c r="R43" s="141">
        <f>R$13*VLOOKUP($A43,AgeFactors!$A:$B,2)</f>
        <v>382.21124992000006</v>
      </c>
      <c r="S43" s="3"/>
    </row>
    <row r="44" spans="1:19" s="77" customFormat="1" ht="22.5" customHeight="1" x14ac:dyDescent="0.25">
      <c r="A44" s="80">
        <v>52</v>
      </c>
      <c r="B44" s="140">
        <v>52</v>
      </c>
      <c r="C44" s="42">
        <f>C$13*VLOOKUP($A44,AgeFactors!$A:$B,2)</f>
        <v>928.63349999999991</v>
      </c>
      <c r="D44" s="43">
        <f>D$13*VLOOKUP($A44,AgeFactors!$A:$B,2)</f>
        <v>885.60433814399983</v>
      </c>
      <c r="E44" s="43">
        <f>E$13*VLOOKUP($A44,AgeFactors!$A:$B,2)</f>
        <v>811.29384729599985</v>
      </c>
      <c r="F44" s="46">
        <f>F$13*VLOOKUP($A44,AgeFactors!$A:$B,2)</f>
        <v>653.92839359999994</v>
      </c>
      <c r="G44" s="45">
        <f>G$13*VLOOKUP($A44,AgeFactors!$A:$B,2)</f>
        <v>730.12880303999987</v>
      </c>
      <c r="H44" s="43">
        <f>H$13*VLOOKUP($A44,AgeFactors!$A:$B,2)</f>
        <v>712.89336528000001</v>
      </c>
      <c r="I44" s="43">
        <f>I$13*VLOOKUP($A44,AgeFactors!$A:$B,2)</f>
        <v>701.60118191999982</v>
      </c>
      <c r="J44" s="43">
        <f>J$13*VLOOKUP($A44,AgeFactors!$A:$B,2)</f>
        <v>646.70532211199998</v>
      </c>
      <c r="K44" s="141">
        <f>K$13*VLOOKUP($A44,AgeFactors!$A:$B,2)</f>
        <v>572.19232102400008</v>
      </c>
      <c r="L44" s="141">
        <f>L$13*VLOOKUP($A44,AgeFactors!$A:$B,2)</f>
        <v>506.500884224</v>
      </c>
      <c r="M44" s="140">
        <v>52</v>
      </c>
      <c r="N44" s="43">
        <f>N$13*VLOOKUP($A44,AgeFactors!$A:$B,2)</f>
        <v>572.23634447999996</v>
      </c>
      <c r="O44" s="43">
        <f>O$13*VLOOKUP($A44,AgeFactors!$A:$B,2)</f>
        <v>527.26571951999983</v>
      </c>
      <c r="P44" s="44">
        <f>P$13*VLOOKUP($A44,AgeFactors!$A:$B,2)</f>
        <v>463.24406841600006</v>
      </c>
      <c r="Q44" s="45">
        <f>Q$13*VLOOKUP($A44,AgeFactors!$A:$B,2)</f>
        <v>419.65319318399997</v>
      </c>
      <c r="R44" s="141">
        <f>R$13*VLOOKUP($A44,AgeFactors!$A:$B,2)</f>
        <v>400.04094361600005</v>
      </c>
      <c r="S44" s="3"/>
    </row>
    <row r="45" spans="1:19" s="77" customFormat="1" ht="22.5" customHeight="1" x14ac:dyDescent="0.25">
      <c r="A45" s="80">
        <v>53</v>
      </c>
      <c r="B45" s="140">
        <v>53</v>
      </c>
      <c r="C45" s="42">
        <f>C$13*VLOOKUP($A45,AgeFactors!$A:$B,2)</f>
        <v>970.49812499999985</v>
      </c>
      <c r="D45" s="43">
        <f>D$13*VLOOKUP($A45,AgeFactors!$A:$B,2)</f>
        <v>925.52912387999993</v>
      </c>
      <c r="E45" s="43">
        <f>E$13*VLOOKUP($A45,AgeFactors!$A:$B,2)</f>
        <v>847.86856991999991</v>
      </c>
      <c r="F45" s="46">
        <f>F$13*VLOOKUP($A45,AgeFactors!$A:$B,2)</f>
        <v>683.408772</v>
      </c>
      <c r="G45" s="45">
        <f>G$13*VLOOKUP($A45,AgeFactors!$A:$B,2)</f>
        <v>763.04444579999995</v>
      </c>
      <c r="H45" s="43">
        <f>H$13*VLOOKUP($A45,AgeFactors!$A:$B,2)</f>
        <v>745.03200060000006</v>
      </c>
      <c r="I45" s="43">
        <f>I$13*VLOOKUP($A45,AgeFactors!$A:$B,2)</f>
        <v>733.23074339999982</v>
      </c>
      <c r="J45" s="43">
        <f>J$13*VLOOKUP($A45,AgeFactors!$A:$B,2)</f>
        <v>675.86007023999991</v>
      </c>
      <c r="K45" s="141">
        <f>K$13*VLOOKUP($A45,AgeFactors!$A:$B,2)</f>
        <v>597.98787648000007</v>
      </c>
      <c r="L45" s="141">
        <f>L$13*VLOOKUP($A45,AgeFactors!$A:$B,2)</f>
        <v>529.33494048</v>
      </c>
      <c r="M45" s="140">
        <v>53</v>
      </c>
      <c r="N45" s="43">
        <f>N$13*VLOOKUP($A45,AgeFactors!$A:$B,2)</f>
        <v>598.03388459999996</v>
      </c>
      <c r="O45" s="43">
        <f>O$13*VLOOKUP($A45,AgeFactors!$A:$B,2)</f>
        <v>551.03589539999984</v>
      </c>
      <c r="P45" s="44">
        <f>P$13*VLOOKUP($A45,AgeFactors!$A:$B,2)</f>
        <v>484.12802232000007</v>
      </c>
      <c r="Q45" s="45">
        <f>Q$13*VLOOKUP($A45,AgeFactors!$A:$B,2)</f>
        <v>438.57198468000001</v>
      </c>
      <c r="R45" s="141">
        <f>R$13*VLOOKUP($A45,AgeFactors!$A:$B,2)</f>
        <v>418.0755763200001</v>
      </c>
      <c r="S45" s="3"/>
    </row>
    <row r="46" spans="1:19" s="77" customFormat="1" ht="22.5" customHeight="1" x14ac:dyDescent="0.25">
      <c r="A46" s="80">
        <v>54</v>
      </c>
      <c r="B46" s="140">
        <v>54</v>
      </c>
      <c r="C46" s="42">
        <f>C$13*VLOOKUP($A46,AgeFactors!$A:$B,2)</f>
        <v>1015.6928906249998</v>
      </c>
      <c r="D46" s="43">
        <f>D$13*VLOOKUP($A46,AgeFactors!$A:$B,2)</f>
        <v>968.62974484499978</v>
      </c>
      <c r="E46" s="43">
        <f>E$13*VLOOKUP($A46,AgeFactors!$A:$B,2)</f>
        <v>887.35264547999975</v>
      </c>
      <c r="F46" s="46">
        <f>F$13*VLOOKUP($A46,AgeFactors!$A:$B,2)</f>
        <v>715.23418049999998</v>
      </c>
      <c r="G46" s="45">
        <f>G$13*VLOOKUP($A46,AgeFactors!$A:$B,2)</f>
        <v>798.5783783249999</v>
      </c>
      <c r="H46" s="43">
        <f>H$13*VLOOKUP($A46,AgeFactors!$A:$B,2)</f>
        <v>779.72711827499995</v>
      </c>
      <c r="I46" s="43">
        <f>I$13*VLOOKUP($A46,AgeFactors!$A:$B,2)</f>
        <v>767.37629272499976</v>
      </c>
      <c r="J46" s="43">
        <f>J$13*VLOOKUP($A46,AgeFactors!$A:$B,2)</f>
        <v>707.3339460599999</v>
      </c>
      <c r="K46" s="141">
        <f>K$13*VLOOKUP($A46,AgeFactors!$A:$B,2)</f>
        <v>625.83535112000004</v>
      </c>
      <c r="L46" s="141">
        <f>L$13*VLOOKUP($A46,AgeFactors!$A:$B,2)</f>
        <v>553.98534211999993</v>
      </c>
      <c r="M46" s="140">
        <v>54</v>
      </c>
      <c r="N46" s="43">
        <f>N$13*VLOOKUP($A46,AgeFactors!$A:$B,2)</f>
        <v>625.8835017749999</v>
      </c>
      <c r="O46" s="43">
        <f>O$13*VLOOKUP($A46,AgeFactors!$A:$B,2)</f>
        <v>576.6968807249998</v>
      </c>
      <c r="P46" s="44">
        <f>P$13*VLOOKUP($A46,AgeFactors!$A:$B,2)</f>
        <v>506.67319982999999</v>
      </c>
      <c r="Q46" s="45">
        <f>Q$13*VLOOKUP($A46,AgeFactors!$A:$B,2)</f>
        <v>458.99568004499997</v>
      </c>
      <c r="R46" s="141">
        <f>R$13*VLOOKUP($A46,AgeFactors!$A:$B,2)</f>
        <v>437.54478208</v>
      </c>
      <c r="S46" s="3"/>
    </row>
    <row r="47" spans="1:19" s="77" customFormat="1" ht="22.5" customHeight="1" x14ac:dyDescent="0.25">
      <c r="A47" s="80">
        <v>55</v>
      </c>
      <c r="B47" s="140">
        <v>55</v>
      </c>
      <c r="C47" s="42">
        <f>C$13*VLOOKUP($A47,AgeFactors!$A:$B,2)</f>
        <v>1060.88765625</v>
      </c>
      <c r="D47" s="43">
        <f>D$13*VLOOKUP($A47,AgeFactors!$A:$B,2)</f>
        <v>1011.7303658099999</v>
      </c>
      <c r="E47" s="43">
        <f>E$13*VLOOKUP($A47,AgeFactors!$A:$B,2)</f>
        <v>926.83672103999982</v>
      </c>
      <c r="F47" s="46">
        <f>F$13*VLOOKUP($A47,AgeFactors!$A:$B,2)</f>
        <v>747.05958899999996</v>
      </c>
      <c r="G47" s="45">
        <f>G$13*VLOOKUP($A47,AgeFactors!$A:$B,2)</f>
        <v>834.11231084999997</v>
      </c>
      <c r="H47" s="43">
        <f>H$13*VLOOKUP($A47,AgeFactors!$A:$B,2)</f>
        <v>814.42223595000007</v>
      </c>
      <c r="I47" s="43">
        <f>I$13*VLOOKUP($A47,AgeFactors!$A:$B,2)</f>
        <v>801.5218420499998</v>
      </c>
      <c r="J47" s="43">
        <f>J$13*VLOOKUP($A47,AgeFactors!$A:$B,2)</f>
        <v>738.80782187999989</v>
      </c>
      <c r="K47" s="141">
        <f>K$13*VLOOKUP($A47,AgeFactors!$A:$B,2)</f>
        <v>653.68282576000013</v>
      </c>
      <c r="L47" s="141">
        <f>L$13*VLOOKUP($A47,AgeFactors!$A:$B,2)</f>
        <v>578.63574375999997</v>
      </c>
      <c r="M47" s="140">
        <v>55</v>
      </c>
      <c r="N47" s="43">
        <f>N$13*VLOOKUP($A47,AgeFactors!$A:$B,2)</f>
        <v>653.73311894999995</v>
      </c>
      <c r="O47" s="43">
        <f>O$13*VLOOKUP($A47,AgeFactors!$A:$B,2)</f>
        <v>602.35786604999987</v>
      </c>
      <c r="P47" s="44">
        <f>P$13*VLOOKUP($A47,AgeFactors!$A:$B,2)</f>
        <v>529.21837734000007</v>
      </c>
      <c r="Q47" s="45">
        <f>Q$13*VLOOKUP($A47,AgeFactors!$A:$B,2)</f>
        <v>479.41937540999999</v>
      </c>
      <c r="R47" s="141">
        <f>R$13*VLOOKUP($A47,AgeFactors!$A:$B,2)</f>
        <v>457.01398784000008</v>
      </c>
      <c r="S47" s="3"/>
    </row>
    <row r="48" spans="1:19" s="77" customFormat="1" ht="22.5" customHeight="1" x14ac:dyDescent="0.25">
      <c r="A48" s="80">
        <v>56</v>
      </c>
      <c r="B48" s="140">
        <v>56</v>
      </c>
      <c r="C48" s="42">
        <f>C$13*VLOOKUP($A48,AgeFactors!$A:$B,2)</f>
        <v>1109.8882968749999</v>
      </c>
      <c r="D48" s="43">
        <f>D$13*VLOOKUP($A48,AgeFactors!$A:$B,2)</f>
        <v>1058.4605127509999</v>
      </c>
      <c r="E48" s="43">
        <f>E$13*VLOOKUP($A48,AgeFactors!$A:$B,2)</f>
        <v>969.645771384</v>
      </c>
      <c r="F48" s="46">
        <f>F$13*VLOOKUP($A48,AgeFactors!$A:$B,2)</f>
        <v>781.56503190000001</v>
      </c>
      <c r="G48" s="45">
        <f>G$13*VLOOKUP($A48,AgeFactors!$A:$B,2)</f>
        <v>872.63857453499998</v>
      </c>
      <c r="H48" s="43">
        <f>H$13*VLOOKUP($A48,AgeFactors!$A:$B,2)</f>
        <v>852.03904774500006</v>
      </c>
      <c r="I48" s="43">
        <f>I$13*VLOOKUP($A48,AgeFactors!$A:$B,2)</f>
        <v>838.54280605499991</v>
      </c>
      <c r="J48" s="43">
        <f>J$13*VLOOKUP($A48,AgeFactors!$A:$B,2)</f>
        <v>772.93212934799999</v>
      </c>
      <c r="K48" s="141">
        <f>K$13*VLOOKUP($A48,AgeFactors!$A:$B,2)</f>
        <v>683.8753508960001</v>
      </c>
      <c r="L48" s="141">
        <f>L$13*VLOOKUP($A48,AgeFactors!$A:$B,2)</f>
        <v>605.36196869600008</v>
      </c>
      <c r="M48" s="140">
        <v>56</v>
      </c>
      <c r="N48" s="43">
        <f>N$13*VLOOKUP($A48,AgeFactors!$A:$B,2)</f>
        <v>683.92796704500006</v>
      </c>
      <c r="O48" s="43">
        <f>O$13*VLOOKUP($A48,AgeFactors!$A:$B,2)</f>
        <v>630.17977645499991</v>
      </c>
      <c r="P48" s="44">
        <f>P$13*VLOOKUP($A48,AgeFactors!$A:$B,2)</f>
        <v>553.66209611400006</v>
      </c>
      <c r="Q48" s="45">
        <f>Q$13*VLOOKUP($A48,AgeFactors!$A:$B,2)</f>
        <v>501.56296091100006</v>
      </c>
      <c r="R48" s="141">
        <f>R$13*VLOOKUP($A48,AgeFactors!$A:$B,2)</f>
        <v>478.12270566400008</v>
      </c>
      <c r="S48" s="3"/>
    </row>
    <row r="49" spans="1:22" s="77" customFormat="1" ht="22.5" customHeight="1" x14ac:dyDescent="0.25">
      <c r="A49" s="80">
        <v>57</v>
      </c>
      <c r="B49" s="140">
        <v>57</v>
      </c>
      <c r="C49" s="42">
        <f>C$13*VLOOKUP($A49,AgeFactors!$A:$B,2)</f>
        <v>1159.3646718749999</v>
      </c>
      <c r="D49" s="43">
        <f>D$13*VLOOKUP($A49,AgeFactors!$A:$B,2)</f>
        <v>1105.6443504389997</v>
      </c>
      <c r="E49" s="43">
        <f>E$13*VLOOKUP($A49,AgeFactors!$A:$B,2)</f>
        <v>1012.8704435759998</v>
      </c>
      <c r="F49" s="46">
        <f>F$13*VLOOKUP($A49,AgeFactors!$A:$B,2)</f>
        <v>816.40547909999998</v>
      </c>
      <c r="G49" s="45">
        <f>G$13*VLOOKUP($A49,AgeFactors!$A:$B,2)</f>
        <v>911.53887961499981</v>
      </c>
      <c r="H49" s="43">
        <f>H$13*VLOOKUP($A49,AgeFactors!$A:$B,2)</f>
        <v>890.02107130499996</v>
      </c>
      <c r="I49" s="43">
        <f>I$13*VLOOKUP($A49,AgeFactors!$A:$B,2)</f>
        <v>875.92319689499971</v>
      </c>
      <c r="J49" s="43">
        <f>J$13*VLOOKUP($A49,AgeFactors!$A:$B,2)</f>
        <v>807.38774077199992</v>
      </c>
      <c r="K49" s="141">
        <f>K$13*VLOOKUP($A49,AgeFactors!$A:$B,2)</f>
        <v>714.36100734400009</v>
      </c>
      <c r="L49" s="141">
        <f>L$13*VLOOKUP($A49,AgeFactors!$A:$B,2)</f>
        <v>632.34767154399992</v>
      </c>
      <c r="M49" s="140">
        <v>57</v>
      </c>
      <c r="N49" s="43">
        <f>N$13*VLOOKUP($A49,AgeFactors!$A:$B,2)</f>
        <v>714.41596900499997</v>
      </c>
      <c r="O49" s="43">
        <f>O$13*VLOOKUP($A49,AgeFactors!$A:$B,2)</f>
        <v>658.27180249499986</v>
      </c>
      <c r="P49" s="44">
        <f>P$13*VLOOKUP($A49,AgeFactors!$A:$B,2)</f>
        <v>578.34313254599999</v>
      </c>
      <c r="Q49" s="45">
        <f>Q$13*VLOOKUP($A49,AgeFactors!$A:$B,2)</f>
        <v>523.92153267899994</v>
      </c>
      <c r="R49" s="141">
        <f>R$13*VLOOKUP($A49,AgeFactors!$A:$B,2)</f>
        <v>499.43636249600002</v>
      </c>
      <c r="S49" s="3"/>
    </row>
    <row r="50" spans="1:22" s="77" customFormat="1" ht="22.5" customHeight="1" x14ac:dyDescent="0.25">
      <c r="A50" s="80">
        <v>58</v>
      </c>
      <c r="B50" s="140">
        <v>58</v>
      </c>
      <c r="C50" s="42">
        <f>C$13*VLOOKUP($A50,AgeFactors!$A:$B,2)</f>
        <v>1212.1711874999999</v>
      </c>
      <c r="D50" s="43">
        <f>D$13*VLOOKUP($A50,AgeFactors!$A:$B,2)</f>
        <v>1156.0040233559998</v>
      </c>
      <c r="E50" s="43">
        <f>E$13*VLOOKUP($A50,AgeFactors!$A:$B,2)</f>
        <v>1059.0044687039999</v>
      </c>
      <c r="F50" s="46">
        <f>F$13*VLOOKUP($A50,AgeFactors!$A:$B,2)</f>
        <v>853.59095639999998</v>
      </c>
      <c r="G50" s="45">
        <f>G$13*VLOOKUP($A50,AgeFactors!$A:$B,2)</f>
        <v>953.05747445999998</v>
      </c>
      <c r="H50" s="43">
        <f>H$13*VLOOKUP($A50,AgeFactors!$A:$B,2)</f>
        <v>930.55957722000005</v>
      </c>
      <c r="I50" s="43">
        <f>I$13*VLOOKUP($A50,AgeFactors!$A:$B,2)</f>
        <v>915.81957557999988</v>
      </c>
      <c r="J50" s="43">
        <f>J$13*VLOOKUP($A50,AgeFactors!$A:$B,2)</f>
        <v>844.16247988799989</v>
      </c>
      <c r="K50" s="141">
        <f>K$13*VLOOKUP($A50,AgeFactors!$A:$B,2)</f>
        <v>746.89858297600006</v>
      </c>
      <c r="L50" s="141">
        <f>L$13*VLOOKUP($A50,AgeFactors!$A:$B,2)</f>
        <v>661.14971977599998</v>
      </c>
      <c r="M50" s="140">
        <v>58</v>
      </c>
      <c r="N50" s="43">
        <f>N$13*VLOOKUP($A50,AgeFactors!$A:$B,2)</f>
        <v>746.95604802000003</v>
      </c>
      <c r="O50" s="43">
        <f>O$13*VLOOKUP($A50,AgeFactors!$A:$B,2)</f>
        <v>688.25463797999987</v>
      </c>
      <c r="P50" s="44">
        <f>P$13*VLOOKUP($A50,AgeFactors!$A:$B,2)</f>
        <v>604.68539258400006</v>
      </c>
      <c r="Q50" s="45">
        <f>Q$13*VLOOKUP($A50,AgeFactors!$A:$B,2)</f>
        <v>547.78500831600002</v>
      </c>
      <c r="R50" s="141">
        <f>R$13*VLOOKUP($A50,AgeFactors!$A:$B,2)</f>
        <v>522.1845923840001</v>
      </c>
      <c r="S50" s="3"/>
    </row>
    <row r="51" spans="1:22" s="77" customFormat="1" ht="22.5" customHeight="1" x14ac:dyDescent="0.25">
      <c r="A51" s="80">
        <v>59</v>
      </c>
      <c r="B51" s="140">
        <v>59</v>
      </c>
      <c r="C51" s="42">
        <f>C$13*VLOOKUP($A51,AgeFactors!$A:$B,2)</f>
        <v>1238.336578125</v>
      </c>
      <c r="D51" s="43">
        <f>D$13*VLOOKUP($A51,AgeFactors!$A:$B,2)</f>
        <v>1180.957014441</v>
      </c>
      <c r="E51" s="43">
        <f>E$13*VLOOKUP($A51,AgeFactors!$A:$B,2)</f>
        <v>1081.863670344</v>
      </c>
      <c r="F51" s="46">
        <f>F$13*VLOOKUP($A51,AgeFactors!$A:$B,2)</f>
        <v>872.01619290000008</v>
      </c>
      <c r="G51" s="45">
        <f>G$13*VLOOKUP($A51,AgeFactors!$A:$B,2)</f>
        <v>973.62975118500003</v>
      </c>
      <c r="H51" s="43">
        <f>H$13*VLOOKUP($A51,AgeFactors!$A:$B,2)</f>
        <v>950.64622429500014</v>
      </c>
      <c r="I51" s="43">
        <f>I$13*VLOOKUP($A51,AgeFactors!$A:$B,2)</f>
        <v>935.58805150499984</v>
      </c>
      <c r="J51" s="43">
        <f>J$13*VLOOKUP($A51,AgeFactors!$A:$B,2)</f>
        <v>862.38419746800002</v>
      </c>
      <c r="K51" s="141">
        <f>K$13*VLOOKUP($A51,AgeFactors!$A:$B,2)</f>
        <v>763.02080513600015</v>
      </c>
      <c r="L51" s="141">
        <f>L$13*VLOOKUP($A51,AgeFactors!$A:$B,2)</f>
        <v>675.42100493600003</v>
      </c>
      <c r="M51" s="140">
        <v>59</v>
      </c>
      <c r="N51" s="43">
        <f>N$13*VLOOKUP($A51,AgeFactors!$A:$B,2)</f>
        <v>763.0795105950001</v>
      </c>
      <c r="O51" s="43">
        <f>O$13*VLOOKUP($A51,AgeFactors!$A:$B,2)</f>
        <v>703.11099790499986</v>
      </c>
      <c r="P51" s="44">
        <f>P$13*VLOOKUP($A51,AgeFactors!$A:$B,2)</f>
        <v>617.73786377400006</v>
      </c>
      <c r="Q51" s="45">
        <f>Q$13*VLOOKUP($A51,AgeFactors!$A:$B,2)</f>
        <v>559.60925300100007</v>
      </c>
      <c r="R51" s="141">
        <f>R$13*VLOOKUP($A51,AgeFactors!$A:$B,2)</f>
        <v>533.45623782400014</v>
      </c>
      <c r="S51" s="3"/>
    </row>
    <row r="52" spans="1:22" s="77" customFormat="1" ht="22.5" customHeight="1" x14ac:dyDescent="0.25">
      <c r="A52" s="80">
        <v>60</v>
      </c>
      <c r="B52" s="140">
        <v>60</v>
      </c>
      <c r="C52" s="42">
        <f>C$13*VLOOKUP($A52,AgeFactors!$A:$B,2)</f>
        <v>1291.1430937499999</v>
      </c>
      <c r="D52" s="43">
        <f>D$13*VLOOKUP($A52,AgeFactors!$A:$B,2)</f>
        <v>1231.3166873579999</v>
      </c>
      <c r="E52" s="43">
        <f>E$13*VLOOKUP($A52,AgeFactors!$A:$B,2)</f>
        <v>1127.9976954719998</v>
      </c>
      <c r="F52" s="46">
        <f>F$13*VLOOKUP($A52,AgeFactors!$A:$B,2)</f>
        <v>909.20167019999997</v>
      </c>
      <c r="G52" s="45">
        <f>G$13*VLOOKUP($A52,AgeFactors!$A:$B,2)</f>
        <v>1015.1483460299999</v>
      </c>
      <c r="H52" s="43">
        <f>H$13*VLOOKUP($A52,AgeFactors!$A:$B,2)</f>
        <v>991.18473021</v>
      </c>
      <c r="I52" s="43">
        <f>I$13*VLOOKUP($A52,AgeFactors!$A:$B,2)</f>
        <v>975.48443018999978</v>
      </c>
      <c r="J52" s="43">
        <f>J$13*VLOOKUP($A52,AgeFactors!$A:$B,2)</f>
        <v>899.15893658399989</v>
      </c>
      <c r="K52" s="141">
        <f>K$13*VLOOKUP($A52,AgeFactors!$A:$B,2)</f>
        <v>795.55838076800012</v>
      </c>
      <c r="L52" s="141">
        <f>L$13*VLOOKUP($A52,AgeFactors!$A:$B,2)</f>
        <v>704.22305316799998</v>
      </c>
      <c r="M52" s="140">
        <v>60</v>
      </c>
      <c r="N52" s="43">
        <f>N$13*VLOOKUP($A52,AgeFactors!$A:$B,2)</f>
        <v>795.61958960999993</v>
      </c>
      <c r="O52" s="43">
        <f>O$13*VLOOKUP($A52,AgeFactors!$A:$B,2)</f>
        <v>733.09383338999987</v>
      </c>
      <c r="P52" s="44">
        <f>P$13*VLOOKUP($A52,AgeFactors!$A:$B,2)</f>
        <v>644.08012381200001</v>
      </c>
      <c r="Q52" s="45">
        <f>Q$13*VLOOKUP($A52,AgeFactors!$A:$B,2)</f>
        <v>583.47272863800004</v>
      </c>
      <c r="R52" s="141">
        <f>R$13*VLOOKUP($A52,AgeFactors!$A:$B,2)</f>
        <v>556.20446771200011</v>
      </c>
      <c r="S52" s="3"/>
    </row>
    <row r="53" spans="1:22" s="77" customFormat="1" ht="22.5" customHeight="1" x14ac:dyDescent="0.25">
      <c r="A53" s="80">
        <v>61</v>
      </c>
      <c r="B53" s="140">
        <v>61</v>
      </c>
      <c r="C53" s="42">
        <f>C$13*VLOOKUP($A53,AgeFactors!$A:$B,2)</f>
        <v>1336.8135937499999</v>
      </c>
      <c r="D53" s="43">
        <f>D$13*VLOOKUP($A53,AgeFactors!$A:$B,2)</f>
        <v>1274.8709990699999</v>
      </c>
      <c r="E53" s="43">
        <f>E$13*VLOOKUP($A53,AgeFactors!$A:$B,2)</f>
        <v>1167.8973928799999</v>
      </c>
      <c r="F53" s="46">
        <f>F$13*VLOOKUP($A53,AgeFactors!$A:$B,2)</f>
        <v>941.36208299999998</v>
      </c>
      <c r="G53" s="45">
        <f>G$13*VLOOKUP($A53,AgeFactors!$A:$B,2)</f>
        <v>1051.05631995</v>
      </c>
      <c r="H53" s="43">
        <f>H$13*VLOOKUP($A53,AgeFactors!$A:$B,2)</f>
        <v>1026.24505965</v>
      </c>
      <c r="I53" s="43">
        <f>I$13*VLOOKUP($A53,AgeFactors!$A:$B,2)</f>
        <v>1009.9894063499999</v>
      </c>
      <c r="J53" s="43">
        <f>J$13*VLOOKUP($A53,AgeFactors!$A:$B,2)</f>
        <v>930.96411635999993</v>
      </c>
      <c r="K53" s="141">
        <f>K$13*VLOOKUP($A53,AgeFactors!$A:$B,2)</f>
        <v>823.69898672000011</v>
      </c>
      <c r="L53" s="141">
        <f>L$13*VLOOKUP($A53,AgeFactors!$A:$B,2)</f>
        <v>729.13293271999999</v>
      </c>
      <c r="M53" s="140">
        <v>61</v>
      </c>
      <c r="N53" s="43">
        <f>N$13*VLOOKUP($A53,AgeFactors!$A:$B,2)</f>
        <v>823.76236065000001</v>
      </c>
      <c r="O53" s="43">
        <f>O$13*VLOOKUP($A53,AgeFactors!$A:$B,2)</f>
        <v>759.02493434999985</v>
      </c>
      <c r="P53" s="44">
        <f>P$13*VLOOKUP($A53,AgeFactors!$A:$B,2)</f>
        <v>666.86261898000009</v>
      </c>
      <c r="Q53" s="45">
        <f>Q$13*VLOOKUP($A53,AgeFactors!$A:$B,2)</f>
        <v>604.11141026999996</v>
      </c>
      <c r="R53" s="141">
        <f>R$13*VLOOKUP($A53,AgeFactors!$A:$B,2)</f>
        <v>575.87861248000013</v>
      </c>
      <c r="S53" s="3"/>
    </row>
    <row r="54" spans="1:22" s="77" customFormat="1" ht="22.5" customHeight="1" x14ac:dyDescent="0.25">
      <c r="A54" s="80">
        <v>62</v>
      </c>
      <c r="B54" s="140">
        <v>62</v>
      </c>
      <c r="C54" s="42">
        <f>C$13*VLOOKUP($A54,AgeFactors!$A:$B,2)</f>
        <v>1366.784859375</v>
      </c>
      <c r="D54" s="43">
        <f>D$13*VLOOKUP($A54,AgeFactors!$A:$B,2)</f>
        <v>1303.4535161309998</v>
      </c>
      <c r="E54" s="43">
        <f>E$13*VLOOKUP($A54,AgeFactors!$A:$B,2)</f>
        <v>1194.0815693039999</v>
      </c>
      <c r="F54" s="46">
        <f>F$13*VLOOKUP($A54,AgeFactors!$A:$B,2)</f>
        <v>962.46735390000003</v>
      </c>
      <c r="G54" s="45">
        <f>G$13*VLOOKUP($A54,AgeFactors!$A:$B,2)</f>
        <v>1074.620927835</v>
      </c>
      <c r="H54" s="43">
        <f>H$13*VLOOKUP($A54,AgeFactors!$A:$B,2)</f>
        <v>1049.2534008450002</v>
      </c>
      <c r="I54" s="43">
        <f>I$13*VLOOKUP($A54,AgeFactors!$A:$B,2)</f>
        <v>1032.6332969549999</v>
      </c>
      <c r="J54" s="43">
        <f>J$13*VLOOKUP($A54,AgeFactors!$A:$B,2)</f>
        <v>951.83626558799995</v>
      </c>
      <c r="K54" s="141">
        <f>K$13*VLOOKUP($A54,AgeFactors!$A:$B,2)</f>
        <v>842.1662593760002</v>
      </c>
      <c r="L54" s="141">
        <f>L$13*VLOOKUP($A54,AgeFactors!$A:$B,2)</f>
        <v>745.4800411760001</v>
      </c>
      <c r="M54" s="140">
        <v>62</v>
      </c>
      <c r="N54" s="43">
        <f>N$13*VLOOKUP($A54,AgeFactors!$A:$B,2)</f>
        <v>842.23105414500003</v>
      </c>
      <c r="O54" s="43">
        <f>O$13*VLOOKUP($A54,AgeFactors!$A:$B,2)</f>
        <v>776.04221935499993</v>
      </c>
      <c r="P54" s="44">
        <f>P$13*VLOOKUP($A54,AgeFactors!$A:$B,2)</f>
        <v>681.81363143400017</v>
      </c>
      <c r="Q54" s="45">
        <f>Q$13*VLOOKUP($A54,AgeFactors!$A:$B,2)</f>
        <v>617.65554509100002</v>
      </c>
      <c r="R54" s="141">
        <f>R$13*VLOOKUP($A54,AgeFactors!$A:$B,2)</f>
        <v>588.78976998400015</v>
      </c>
      <c r="S54" s="3"/>
    </row>
    <row r="55" spans="1:22" s="77" customFormat="1" ht="22.5" customHeight="1" x14ac:dyDescent="0.25">
      <c r="A55" s="80">
        <v>63</v>
      </c>
      <c r="B55" s="140">
        <v>63</v>
      </c>
      <c r="C55" s="42">
        <f>C$13*VLOOKUP($A55,AgeFactors!$A:$B,2)</f>
        <v>1404.3678749999999</v>
      </c>
      <c r="D55" s="43">
        <f>D$13*VLOOKUP($A55,AgeFactors!$A:$B,2)</f>
        <v>1339.2950851439998</v>
      </c>
      <c r="E55" s="43">
        <f>E$13*VLOOKUP($A55,AgeFactors!$A:$B,2)</f>
        <v>1226.9156952959997</v>
      </c>
      <c r="F55" s="46">
        <f>F$13*VLOOKUP($A55,AgeFactors!$A:$B,2)</f>
        <v>988.93269359999999</v>
      </c>
      <c r="G55" s="45">
        <f>G$13*VLOOKUP($A55,AgeFactors!$A:$B,2)</f>
        <v>1104.1701980399998</v>
      </c>
      <c r="H55" s="43">
        <f>H$13*VLOOKUP($A55,AgeFactors!$A:$B,2)</f>
        <v>1078.1051302799999</v>
      </c>
      <c r="I55" s="43">
        <f>I$13*VLOOKUP($A55,AgeFactors!$A:$B,2)</f>
        <v>1061.0280169199998</v>
      </c>
      <c r="J55" s="43">
        <f>J$13*VLOOKUP($A55,AgeFactors!$A:$B,2)</f>
        <v>978.00927811199995</v>
      </c>
      <c r="K55" s="141">
        <f>K$13*VLOOKUP($A55,AgeFactors!$A:$B,2)</f>
        <v>865.32363302400006</v>
      </c>
      <c r="L55" s="141">
        <f>L$13*VLOOKUP($A55,AgeFactors!$A:$B,2)</f>
        <v>765.97879622400001</v>
      </c>
      <c r="M55" s="140">
        <v>63</v>
      </c>
      <c r="N55" s="43">
        <f>N$13*VLOOKUP($A55,AgeFactors!$A:$B,2)</f>
        <v>865.39020947999995</v>
      </c>
      <c r="O55" s="43">
        <f>O$13*VLOOKUP($A55,AgeFactors!$A:$B,2)</f>
        <v>797.38135451999983</v>
      </c>
      <c r="P55" s="44">
        <f>P$13*VLOOKUP($A55,AgeFactors!$A:$B,2)</f>
        <v>700.56172641600006</v>
      </c>
      <c r="Q55" s="45">
        <f>Q$13*VLOOKUP($A55,AgeFactors!$A:$B,2)</f>
        <v>634.63946018399997</v>
      </c>
      <c r="R55" s="141">
        <f>R$13*VLOOKUP($A55,AgeFactors!$A:$B,2)</f>
        <v>604.97995161600011</v>
      </c>
      <c r="S55" s="3"/>
    </row>
    <row r="56" spans="1:22" s="77" customFormat="1" ht="22.5" customHeight="1" x14ac:dyDescent="0.25">
      <c r="A56" s="80">
        <v>64</v>
      </c>
      <c r="B56" s="140" t="s">
        <v>32</v>
      </c>
      <c r="C56" s="42">
        <f>C$13*VLOOKUP($A56,AgeFactors!$A:$B,2)</f>
        <v>1427.2031249999998</v>
      </c>
      <c r="D56" s="43">
        <f>D$13*VLOOKUP($A56,AgeFactors!$A:$B,2)</f>
        <v>1361.0722409999998</v>
      </c>
      <c r="E56" s="43">
        <f>E$13*VLOOKUP($A56,AgeFactors!$A:$B,2)</f>
        <v>1246.8655439999998</v>
      </c>
      <c r="F56" s="46">
        <f>F$13*VLOOKUP($A56,AgeFactors!$A:$B,2)</f>
        <v>1005.0128999999999</v>
      </c>
      <c r="G56" s="45">
        <f>G$13*VLOOKUP($A56,AgeFactors!$A:$B,2)</f>
        <v>1122.1241849999999</v>
      </c>
      <c r="H56" s="43">
        <f>H$13*VLOOKUP($A56,AgeFactors!$A:$B,2)</f>
        <v>1095.635295</v>
      </c>
      <c r="I56" s="43">
        <f>I$13*VLOOKUP($A56,AgeFactors!$A:$B,2)</f>
        <v>1078.2805049999997</v>
      </c>
      <c r="J56" s="43">
        <f>J$13*VLOOKUP($A56,AgeFactors!$A:$B,2)</f>
        <v>993.91186799999991</v>
      </c>
      <c r="K56" s="141">
        <f>K$13*VLOOKUP($A56,AgeFactors!$A:$B,2)</f>
        <v>879.39393600000017</v>
      </c>
      <c r="L56" s="141">
        <f>L$13*VLOOKUP($A56,AgeFactors!$A:$B,2)</f>
        <v>778.43373599999995</v>
      </c>
      <c r="M56" s="140" t="s">
        <v>32</v>
      </c>
      <c r="N56" s="43">
        <f>N$13*VLOOKUP($A56,AgeFactors!$A:$B,2)</f>
        <v>879.46159499999999</v>
      </c>
      <c r="O56" s="43">
        <f>O$13*VLOOKUP($A56,AgeFactors!$A:$B,2)</f>
        <v>810.34690499999988</v>
      </c>
      <c r="P56" s="44">
        <f>P$13*VLOOKUP($A56,AgeFactors!$A:$B,2)</f>
        <v>711.95297400000004</v>
      </c>
      <c r="Q56" s="45">
        <f>Q$13*VLOOKUP($A56,AgeFactors!$A:$B,2)</f>
        <v>644.95880099999999</v>
      </c>
      <c r="R56" s="141">
        <f>R$13*VLOOKUP($A56,AgeFactors!$A:$B,2)</f>
        <v>614.81702400000006</v>
      </c>
      <c r="S56" s="135"/>
      <c r="T56" s="136"/>
    </row>
    <row r="57" spans="1:22" s="27" customFormat="1" ht="33.75" customHeight="1" x14ac:dyDescent="0.3">
      <c r="A57" s="26"/>
      <c r="B57" s="40" t="s">
        <v>58</v>
      </c>
      <c r="J57" s="159"/>
      <c r="K57" s="159"/>
      <c r="L57" s="159"/>
      <c r="M57" s="40" t="s">
        <v>59</v>
      </c>
      <c r="N57" s="40"/>
      <c r="O57" s="40"/>
      <c r="Q57" s="86"/>
      <c r="R57" s="159"/>
      <c r="S57" s="160"/>
      <c r="T57" s="160"/>
      <c r="V57" s="47"/>
    </row>
    <row r="58" spans="1:22" ht="13.9" customHeight="1" x14ac:dyDescent="0.25">
      <c r="L58" s="47"/>
      <c r="R58" s="47"/>
      <c r="S58" s="47"/>
      <c r="T58" s="47"/>
      <c r="U58" s="47"/>
      <c r="V58" s="47"/>
    </row>
  </sheetData>
  <mergeCells count="16">
    <mergeCell ref="F1:I2"/>
    <mergeCell ref="W6:Z18"/>
    <mergeCell ref="J57:L57"/>
    <mergeCell ref="R57:T57"/>
    <mergeCell ref="Z20:AC20"/>
    <mergeCell ref="Z21:AC21"/>
    <mergeCell ref="Z22:AC22"/>
    <mergeCell ref="Z23:AC23"/>
    <mergeCell ref="Z24:AC24"/>
    <mergeCell ref="Z25:AC25"/>
    <mergeCell ref="Z26:AC26"/>
    <mergeCell ref="Z27:AC27"/>
    <mergeCell ref="Z28:AC28"/>
    <mergeCell ref="Z29:AC29"/>
    <mergeCell ref="Z30:AC30"/>
    <mergeCell ref="Z31:AC31"/>
  </mergeCells>
  <phoneticPr fontId="20" type="noConversion"/>
  <conditionalFormatting sqref="B6:B12 B17:B56">
    <cfRule type="cellIs" dxfId="159" priority="562" operator="equal">
      <formula>"Bronze"</formula>
    </cfRule>
    <cfRule type="cellIs" dxfId="158" priority="563" operator="equal">
      <formula>"Silver"</formula>
    </cfRule>
    <cfRule type="cellIs" dxfId="157" priority="564" operator="equal">
      <formula>"Gold"</formula>
    </cfRule>
    <cfRule type="cellIs" dxfId="156" priority="565" operator="equal">
      <formula>"UHC"</formula>
    </cfRule>
    <cfRule type="cellIs" dxfId="155" priority="566" operator="equal">
      <formula>"NHP"</formula>
    </cfRule>
    <cfRule type="cellIs" dxfId="154" priority="567" operator="equal">
      <formula>"BCBS"</formula>
    </cfRule>
  </conditionalFormatting>
  <conditionalFormatting sqref="A6:A56">
    <cfRule type="cellIs" dxfId="153" priority="604" operator="equal">
      <formula>"Bronze"</formula>
    </cfRule>
    <cfRule type="cellIs" dxfId="152" priority="605" operator="equal">
      <formula>"Silver"</formula>
    </cfRule>
    <cfRule type="cellIs" dxfId="151" priority="606" operator="equal">
      <formula>"Gold"</formula>
    </cfRule>
    <cfRule type="cellIs" dxfId="150" priority="607" operator="equal">
      <formula>"UHC"</formula>
    </cfRule>
    <cfRule type="cellIs" dxfId="149" priority="608" operator="equal">
      <formula>"NHP"</formula>
    </cfRule>
    <cfRule type="cellIs" dxfId="148" priority="609" operator="equal">
      <formula>"BCBS"</formula>
    </cfRule>
  </conditionalFormatting>
  <conditionalFormatting sqref="X19:Z19">
    <cfRule type="cellIs" dxfId="147" priority="290" operator="equal">
      <formula>"Bronze"</formula>
    </cfRule>
    <cfRule type="cellIs" dxfId="146" priority="291" operator="equal">
      <formula>"Silver"</formula>
    </cfRule>
    <cfRule type="cellIs" dxfId="145" priority="292" operator="equal">
      <formula>"Gold"</formula>
    </cfRule>
    <cfRule type="cellIs" dxfId="144" priority="293" operator="equal">
      <formula>"UHC"</formula>
    </cfRule>
    <cfRule type="cellIs" dxfId="143" priority="294" operator="equal">
      <formula>"NHP"</formula>
    </cfRule>
    <cfRule type="cellIs" dxfId="142" priority="295" operator="equal">
      <formula>"BCBS"</formula>
    </cfRule>
  </conditionalFormatting>
  <conditionalFormatting sqref="D5:F5">
    <cfRule type="cellIs" dxfId="141" priority="170" operator="equal">
      <formula>"Bronze"</formula>
    </cfRule>
    <cfRule type="cellIs" dxfId="140" priority="171" operator="equal">
      <formula>"Silver"</formula>
    </cfRule>
    <cfRule type="cellIs" dxfId="139" priority="172" operator="equal">
      <formula>"Gold"</formula>
    </cfRule>
    <cfRule type="cellIs" dxfId="138" priority="173" operator="equal">
      <formula>"UHC"</formula>
    </cfRule>
    <cfRule type="cellIs" dxfId="137" priority="174" operator="equal">
      <formula>"NHP"</formula>
    </cfRule>
    <cfRule type="cellIs" dxfId="136" priority="175" operator="equal">
      <formula>"BCBS"</formula>
    </cfRule>
  </conditionalFormatting>
  <conditionalFormatting sqref="R14:R56">
    <cfRule type="cellIs" dxfId="135" priority="37" operator="equal">
      <formula>"Bronze"</formula>
    </cfRule>
    <cfRule type="cellIs" dxfId="134" priority="38" operator="equal">
      <formula>"Silver"</formula>
    </cfRule>
    <cfRule type="cellIs" dxfId="133" priority="39" operator="equal">
      <formula>"Gold"</formula>
    </cfRule>
    <cfRule type="cellIs" dxfId="132" priority="40" operator="equal">
      <formula>"UHC"</formula>
    </cfRule>
    <cfRule type="cellIs" dxfId="131" priority="41" operator="equal">
      <formula>"NHP"</formula>
    </cfRule>
    <cfRule type="cellIs" dxfId="130" priority="42" operator="equal">
      <formula>"BCBS"</formula>
    </cfRule>
  </conditionalFormatting>
  <conditionalFormatting sqref="C5">
    <cfRule type="cellIs" dxfId="129" priority="8" operator="equal">
      <formula>"Bronze"</formula>
    </cfRule>
    <cfRule type="cellIs" dxfId="128" priority="9" operator="equal">
      <formula>"Silver"</formula>
    </cfRule>
    <cfRule type="cellIs" dxfId="127" priority="10" operator="equal">
      <formula>"Gold"</formula>
    </cfRule>
    <cfRule type="cellIs" dxfId="126" priority="11" operator="equal">
      <formula>"UHC"</formula>
    </cfRule>
    <cfRule type="cellIs" dxfId="125" priority="12" operator="equal">
      <formula>"NHP"</formula>
    </cfRule>
    <cfRule type="cellIs" dxfId="124" priority="13" operator="equal">
      <formula>"BCBS"</formula>
    </cfRule>
  </conditionalFormatting>
  <conditionalFormatting sqref="M6:M12 M17:M56">
    <cfRule type="cellIs" dxfId="123" priority="2" operator="equal">
      <formula>"Bronze"</formula>
    </cfRule>
    <cfRule type="cellIs" dxfId="122" priority="3" operator="equal">
      <formula>"Silver"</formula>
    </cfRule>
    <cfRule type="cellIs" dxfId="121" priority="4" operator="equal">
      <formula>"Gold"</formula>
    </cfRule>
    <cfRule type="cellIs" dxfId="120" priority="5" operator="equal">
      <formula>"UHC"</formula>
    </cfRule>
    <cfRule type="cellIs" dxfId="119" priority="6" operator="equal">
      <formula>"NHP"</formula>
    </cfRule>
    <cfRule type="cellIs" dxfId="118" priority="7" operator="equal">
      <formula>"BCBS"</formula>
    </cfRule>
  </conditionalFormatting>
  <dataValidations count="2">
    <dataValidation type="list" operator="equal" allowBlank="1" showInputMessage="1" showErrorMessage="1" sqref="E2" xr:uid="{00000000-0002-0000-0100-000000000000}">
      <formula1>W20:W31</formula1>
    </dataValidation>
    <dataValidation type="list" operator="equal" allowBlank="1" showInputMessage="1" showErrorMessage="1" sqref="G4:G5" xr:uid="{00000000-0002-0000-0100-000001000000}">
      <formula1>S21:S32</formula1>
    </dataValidation>
  </dataValidations>
  <printOptions horizontalCentered="1" verticalCentered="1"/>
  <pageMargins left="0.25" right="0.25" top="0.25" bottom="0.25" header="0" footer="0"/>
  <pageSetup scale="42" fitToWidth="0" orientation="landscape" r:id="rId1"/>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547" operator="containsText" id="{58BCE183-BA76-42AE-B842-4503C4A5BF0C}">
            <xm:f>NOT(ISERROR(SEARCH("Plat",B6)))</xm:f>
            <xm:f>"Plat"</xm:f>
            <x14:dxf>
              <fill>
                <patternFill>
                  <bgColor theme="0" tint="-4.9989318521683403E-2"/>
                </patternFill>
              </fill>
            </x14:dxf>
          </x14:cfRule>
          <xm:sqref>B6:B12 B17:B56</xm:sqref>
        </x14:conditionalFormatting>
        <x14:conditionalFormatting xmlns:xm="http://schemas.microsoft.com/office/excel/2006/main">
          <x14:cfRule type="containsText" priority="603" operator="containsText" id="{CA238709-BA12-4A98-84CF-A6BE7D5344C8}">
            <xm:f>NOT(ISERROR(SEARCH("Plat",A6)))</xm:f>
            <xm:f>"Plat"</xm:f>
            <x14:dxf>
              <fill>
                <patternFill>
                  <bgColor theme="0" tint="-4.9989318521683403E-2"/>
                </patternFill>
              </fill>
            </x14:dxf>
          </x14:cfRule>
          <xm:sqref>A6:A56</xm:sqref>
        </x14:conditionalFormatting>
        <x14:conditionalFormatting xmlns:xm="http://schemas.microsoft.com/office/excel/2006/main">
          <x14:cfRule type="containsText" priority="415" operator="containsText" id="{8F1C9779-1152-4D92-920D-90BD7FCBFC23}">
            <xm:f>NOT(ISERROR(SEARCH("Plat",'SHOPPlanRates Approved'!B6)))</xm:f>
            <xm:f>"Plat"</xm:f>
            <x14:dxf>
              <fill>
                <patternFill>
                  <bgColor theme="0" tint="-4.9989318521683403E-2"/>
                </patternFill>
              </fill>
            </x14:dxf>
          </x14:cfRule>
          <xm:sqref>C5:F5</xm:sqref>
        </x14:conditionalFormatting>
        <x14:conditionalFormatting xmlns:xm="http://schemas.microsoft.com/office/excel/2006/main">
          <x14:cfRule type="containsText" priority="289" operator="containsText" id="{6D99ED13-18C4-45A2-842C-28F94FB149B6}">
            <xm:f>NOT(ISERROR(SEARCH("Plat",X19)))</xm:f>
            <xm:f>"Plat"</xm:f>
            <x14:dxf>
              <fill>
                <patternFill>
                  <bgColor theme="0" tint="-4.9989318521683403E-2"/>
                </patternFill>
              </fill>
            </x14:dxf>
          </x14:cfRule>
          <xm:sqref>X19:Z19</xm:sqref>
        </x14:conditionalFormatting>
        <x14:conditionalFormatting xmlns:xm="http://schemas.microsoft.com/office/excel/2006/main">
          <x14:cfRule type="containsText" priority="36" operator="containsText" id="{F2635EE2-D489-BD46-8878-C646546A98B9}">
            <xm:f>NOT(ISERROR(SEARCH("Plat",R14)))</xm:f>
            <xm:f>"Plat"</xm:f>
            <x14:dxf>
              <fill>
                <patternFill>
                  <bgColor theme="0" tint="-4.9989318521683403E-2"/>
                </patternFill>
              </fill>
            </x14:dxf>
          </x14:cfRule>
          <xm:sqref>R14:R56</xm:sqref>
        </x14:conditionalFormatting>
        <x14:conditionalFormatting xmlns:xm="http://schemas.microsoft.com/office/excel/2006/main">
          <x14:cfRule type="containsText" priority="1" operator="containsText" id="{C894F01A-780C-4C57-B68F-F84732F85C39}">
            <xm:f>NOT(ISERROR(SEARCH("Plat",M6)))</xm:f>
            <xm:f>"Plat"</xm:f>
            <x14:dxf>
              <fill>
                <patternFill>
                  <bgColor theme="0" tint="-4.9989318521683403E-2"/>
                </patternFill>
              </fill>
            </x14:dxf>
          </x14:cfRule>
          <xm:sqref>M6:M12 M17:M56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4"/>
  <sheetViews>
    <sheetView zoomScaleNormal="100" zoomScaleSheetLayoutView="100" workbookViewId="0">
      <selection activeCell="X43" sqref="X43"/>
    </sheetView>
  </sheetViews>
  <sheetFormatPr defaultColWidth="8.7109375" defaultRowHeight="15" x14ac:dyDescent="0.25"/>
  <cols>
    <col min="1" max="1" width="9.7109375" style="5" customWidth="1"/>
    <col min="2" max="2" width="17.7109375" customWidth="1"/>
    <col min="3" max="9" width="14" customWidth="1"/>
    <col min="10" max="10" width="14" style="3" customWidth="1"/>
    <col min="11" max="11" width="14" customWidth="1"/>
    <col min="12" max="12" width="14" style="3" customWidth="1"/>
    <col min="13" max="13" width="2.42578125" style="3" customWidth="1"/>
    <col min="14" max="15" width="14" style="3" customWidth="1"/>
    <col min="16" max="16" width="14" customWidth="1"/>
    <col min="17" max="17" width="16.42578125" customWidth="1"/>
    <col min="18" max="18" width="13.7109375" customWidth="1"/>
    <col min="19" max="19" width="4.140625" customWidth="1"/>
    <col min="24" max="24" width="8.7109375" style="3"/>
    <col min="29" max="29" width="44.140625" customWidth="1"/>
  </cols>
  <sheetData>
    <row r="1" spans="1:38" x14ac:dyDescent="0.25">
      <c r="B1" s="162" t="s">
        <v>60</v>
      </c>
      <c r="C1" s="162"/>
      <c r="D1" s="162"/>
      <c r="E1" s="162"/>
      <c r="F1" s="162"/>
      <c r="G1" s="162"/>
      <c r="H1" s="162"/>
      <c r="I1" s="162"/>
      <c r="J1" s="162"/>
      <c r="K1" s="162"/>
      <c r="L1" s="162"/>
      <c r="M1" s="162"/>
      <c r="N1" s="162"/>
      <c r="O1" s="162"/>
      <c r="P1" s="162"/>
      <c r="Q1" s="3"/>
      <c r="R1" s="2"/>
      <c r="S1" s="3"/>
      <c r="T1" s="3"/>
      <c r="U1" s="3"/>
      <c r="V1" s="3"/>
      <c r="W1" s="3"/>
      <c r="Y1" s="3"/>
      <c r="Z1" s="3"/>
      <c r="AA1" s="3"/>
      <c r="AB1" s="3"/>
      <c r="AC1" s="3"/>
      <c r="AD1" s="3"/>
      <c r="AE1" s="3"/>
      <c r="AF1" s="3"/>
      <c r="AG1" s="3"/>
      <c r="AH1" s="3"/>
      <c r="AI1" s="3"/>
      <c r="AJ1" s="3"/>
      <c r="AK1" s="3"/>
      <c r="AL1" s="3"/>
    </row>
    <row r="2" spans="1:38" x14ac:dyDescent="0.25">
      <c r="B2" s="3"/>
      <c r="C2" s="10" t="s">
        <v>3</v>
      </c>
      <c r="D2" s="10" t="s">
        <v>3</v>
      </c>
      <c r="E2" s="10" t="s">
        <v>3</v>
      </c>
      <c r="F2" s="11" t="s">
        <v>4</v>
      </c>
      <c r="G2" s="10" t="s">
        <v>3</v>
      </c>
      <c r="H2" s="10" t="s">
        <v>3</v>
      </c>
      <c r="I2" s="10" t="s">
        <v>3</v>
      </c>
      <c r="J2" s="10" t="s">
        <v>3</v>
      </c>
      <c r="K2" s="11" t="s">
        <v>4</v>
      </c>
      <c r="L2" s="11" t="s">
        <v>4</v>
      </c>
      <c r="M2" s="11"/>
      <c r="N2" s="10" t="s">
        <v>3</v>
      </c>
      <c r="O2" s="10" t="s">
        <v>3</v>
      </c>
      <c r="P2" s="11" t="s">
        <v>4</v>
      </c>
      <c r="Q2" s="10" t="s">
        <v>3</v>
      </c>
      <c r="R2" s="11" t="s">
        <v>4</v>
      </c>
      <c r="S2" s="3"/>
      <c r="T2" s="3"/>
      <c r="U2" s="3"/>
      <c r="V2" s="3"/>
      <c r="W2" s="3"/>
      <c r="Y2" s="3"/>
      <c r="Z2" s="3"/>
      <c r="AA2" s="3"/>
      <c r="AB2" s="3"/>
      <c r="AC2" s="3"/>
      <c r="AD2" s="3"/>
      <c r="AE2" s="3"/>
      <c r="AF2" s="3"/>
      <c r="AG2" s="3"/>
      <c r="AH2" s="3"/>
      <c r="AI2" s="3"/>
      <c r="AJ2" s="3"/>
      <c r="AK2" s="3"/>
      <c r="AL2" s="3"/>
    </row>
    <row r="3" spans="1:38" ht="51" x14ac:dyDescent="0.25">
      <c r="B3" s="19" t="s">
        <v>61</v>
      </c>
      <c r="C3" s="20" t="s">
        <v>62</v>
      </c>
      <c r="D3" s="20" t="s">
        <v>63</v>
      </c>
      <c r="E3" s="20" t="s">
        <v>64</v>
      </c>
      <c r="F3" s="20" t="s">
        <v>65</v>
      </c>
      <c r="G3" s="20" t="s">
        <v>66</v>
      </c>
      <c r="H3" s="20" t="s">
        <v>67</v>
      </c>
      <c r="I3" s="20" t="s">
        <v>68</v>
      </c>
      <c r="J3" s="20" t="s">
        <v>69</v>
      </c>
      <c r="K3" s="20" t="s">
        <v>70</v>
      </c>
      <c r="L3" s="20" t="s">
        <v>71</v>
      </c>
      <c r="M3" s="20"/>
      <c r="N3" s="20" t="s">
        <v>72</v>
      </c>
      <c r="O3" s="20" t="s">
        <v>73</v>
      </c>
      <c r="P3" s="20" t="s">
        <v>74</v>
      </c>
      <c r="Q3" s="20" t="s">
        <v>75</v>
      </c>
      <c r="R3" s="20" t="s">
        <v>76</v>
      </c>
      <c r="S3" s="3"/>
      <c r="T3" s="3"/>
      <c r="U3" s="3"/>
      <c r="V3" s="3"/>
      <c r="W3" s="3"/>
      <c r="Y3" s="3"/>
      <c r="Z3" s="3"/>
      <c r="AA3" s="3"/>
      <c r="AB3" s="3"/>
      <c r="AC3" s="3"/>
      <c r="AD3" s="3"/>
      <c r="AE3" s="3"/>
      <c r="AF3" s="3"/>
      <c r="AG3" s="3"/>
      <c r="AH3" s="3"/>
      <c r="AI3" s="3"/>
      <c r="AJ3" s="3"/>
      <c r="AK3" s="3"/>
      <c r="AL3" s="3"/>
    </row>
    <row r="4" spans="1:38" ht="60" x14ac:dyDescent="0.25">
      <c r="B4" s="19" t="s">
        <v>36</v>
      </c>
      <c r="C4" s="90" t="s">
        <v>37</v>
      </c>
      <c r="D4" s="21" t="s">
        <v>38</v>
      </c>
      <c r="E4" s="21" t="s">
        <v>39</v>
      </c>
      <c r="F4" s="110" t="s">
        <v>40</v>
      </c>
      <c r="G4" s="21" t="s">
        <v>41</v>
      </c>
      <c r="H4" s="21" t="s">
        <v>42</v>
      </c>
      <c r="I4" s="21" t="s">
        <v>43</v>
      </c>
      <c r="J4" s="21" t="s">
        <v>44</v>
      </c>
      <c r="K4" s="110" t="s">
        <v>45</v>
      </c>
      <c r="L4" s="110" t="s">
        <v>46</v>
      </c>
      <c r="M4" s="110"/>
      <c r="N4" s="110" t="s">
        <v>47</v>
      </c>
      <c r="O4" s="110" t="s">
        <v>48</v>
      </c>
      <c r="P4" s="110" t="s">
        <v>49</v>
      </c>
      <c r="Q4" s="110" t="s">
        <v>50</v>
      </c>
      <c r="R4" s="110" t="s">
        <v>51</v>
      </c>
      <c r="S4" s="3"/>
      <c r="T4" s="3"/>
      <c r="U4" s="3"/>
      <c r="V4" s="3"/>
      <c r="W4" s="3"/>
      <c r="Y4" s="3"/>
      <c r="Z4" s="3"/>
      <c r="AA4" s="3"/>
      <c r="AB4" s="3"/>
      <c r="AC4" s="3"/>
      <c r="AD4" s="3"/>
      <c r="AE4" s="3"/>
      <c r="AF4" s="3"/>
      <c r="AG4" s="3"/>
      <c r="AH4" s="3"/>
      <c r="AI4" s="3"/>
      <c r="AJ4" s="3"/>
      <c r="AK4" s="3"/>
      <c r="AL4" s="3"/>
    </row>
    <row r="5" spans="1:38" x14ac:dyDescent="0.25">
      <c r="B5" s="19" t="s">
        <v>26</v>
      </c>
      <c r="C5" s="89" t="s">
        <v>27</v>
      </c>
      <c r="D5" s="12" t="s">
        <v>27</v>
      </c>
      <c r="E5" s="12" t="s">
        <v>27</v>
      </c>
      <c r="F5" s="12" t="s">
        <v>27</v>
      </c>
      <c r="G5" s="13" t="s">
        <v>28</v>
      </c>
      <c r="H5" s="13" t="s">
        <v>28</v>
      </c>
      <c r="I5" s="12" t="s">
        <v>28</v>
      </c>
      <c r="J5" s="12" t="s">
        <v>28</v>
      </c>
      <c r="K5" s="12" t="s">
        <v>28</v>
      </c>
      <c r="L5" s="12" t="s">
        <v>28</v>
      </c>
      <c r="M5" s="12"/>
      <c r="N5" s="12" t="s">
        <v>29</v>
      </c>
      <c r="O5" s="12" t="s">
        <v>29</v>
      </c>
      <c r="P5" s="12" t="s">
        <v>29</v>
      </c>
      <c r="Q5" s="12" t="s">
        <v>30</v>
      </c>
      <c r="R5" s="12" t="s">
        <v>30</v>
      </c>
      <c r="S5" s="3"/>
      <c r="T5" s="3"/>
      <c r="U5" s="3"/>
      <c r="V5" s="3"/>
      <c r="W5" s="3"/>
      <c r="Y5" s="3"/>
      <c r="Z5" s="3"/>
      <c r="AA5" s="3"/>
      <c r="AB5" s="3"/>
      <c r="AC5" s="3"/>
      <c r="AD5" s="3"/>
      <c r="AE5" s="3"/>
      <c r="AF5" s="3"/>
      <c r="AG5" s="3"/>
      <c r="AH5" s="3"/>
      <c r="AI5" s="3"/>
      <c r="AJ5" s="3"/>
      <c r="AK5" s="3"/>
      <c r="AL5" s="3"/>
    </row>
    <row r="6" spans="1:38" ht="30" x14ac:dyDescent="0.25">
      <c r="A6" s="4" t="s">
        <v>77</v>
      </c>
      <c r="B6" s="15" t="s">
        <v>78</v>
      </c>
      <c r="C6" s="1"/>
      <c r="D6" s="1"/>
      <c r="E6" s="1"/>
      <c r="F6" s="1"/>
      <c r="G6" s="1"/>
      <c r="H6" s="1"/>
      <c r="I6" s="1"/>
      <c r="J6" s="1"/>
      <c r="K6" s="1"/>
      <c r="L6" s="1"/>
      <c r="M6" s="1"/>
      <c r="N6" s="1"/>
      <c r="O6" s="1"/>
      <c r="P6" s="1"/>
      <c r="Q6" s="3"/>
      <c r="R6" s="3"/>
      <c r="S6" s="3"/>
      <c r="T6" s="3"/>
      <c r="U6" s="3"/>
      <c r="V6" s="3"/>
      <c r="W6" s="3"/>
      <c r="Y6" s="3"/>
      <c r="Z6" s="3"/>
      <c r="AA6" s="3"/>
      <c r="AB6" s="3"/>
      <c r="AC6" s="3"/>
      <c r="AD6" s="3"/>
      <c r="AE6" s="3"/>
      <c r="AF6" s="3"/>
      <c r="AG6" s="3"/>
      <c r="AH6" s="3"/>
      <c r="AI6" s="3"/>
      <c r="AJ6" s="3"/>
      <c r="AK6" s="3"/>
      <c r="AL6" s="3"/>
    </row>
    <row r="7" spans="1:38" x14ac:dyDescent="0.25">
      <c r="A7" s="6">
        <v>10</v>
      </c>
      <c r="B7" s="16" t="s">
        <v>31</v>
      </c>
      <c r="C7" s="18"/>
      <c r="D7" s="18"/>
      <c r="E7" s="18"/>
      <c r="F7" s="18"/>
      <c r="G7" s="18"/>
      <c r="H7" s="18"/>
      <c r="I7" s="18"/>
      <c r="J7" s="18"/>
      <c r="K7" s="18"/>
      <c r="L7" s="18"/>
      <c r="M7" s="18"/>
      <c r="N7" s="18"/>
      <c r="O7" s="18"/>
      <c r="P7" s="18"/>
      <c r="Q7" s="22"/>
      <c r="R7" s="22"/>
      <c r="S7" s="3"/>
      <c r="T7" s="3"/>
      <c r="U7" s="3"/>
      <c r="V7" s="3"/>
      <c r="W7" s="3"/>
      <c r="Y7" s="3"/>
      <c r="Z7" s="3"/>
      <c r="AA7" s="3"/>
      <c r="AB7" s="3"/>
      <c r="AC7" s="3"/>
      <c r="AD7" s="3"/>
      <c r="AE7" s="3"/>
      <c r="AF7" s="3"/>
      <c r="AG7" s="3"/>
      <c r="AH7" s="3"/>
      <c r="AI7" s="3"/>
      <c r="AJ7" s="3"/>
      <c r="AK7" s="3"/>
      <c r="AL7" s="3"/>
    </row>
    <row r="8" spans="1:38" s="3" customFormat="1" x14ac:dyDescent="0.25">
      <c r="A8" s="6">
        <v>15</v>
      </c>
      <c r="B8" s="16">
        <v>15</v>
      </c>
      <c r="C8" s="18"/>
      <c r="D8" s="18"/>
      <c r="E8" s="18"/>
      <c r="F8" s="18"/>
      <c r="G8" s="18"/>
      <c r="H8" s="18"/>
      <c r="I8" s="18"/>
      <c r="J8" s="18"/>
      <c r="K8" s="18"/>
      <c r="L8" s="18"/>
      <c r="M8" s="18"/>
      <c r="N8" s="18"/>
      <c r="O8" s="18"/>
      <c r="P8" s="18"/>
      <c r="Q8" s="22"/>
      <c r="R8" s="22"/>
    </row>
    <row r="9" spans="1:38" s="3" customFormat="1" x14ac:dyDescent="0.25">
      <c r="A9" s="6">
        <v>16</v>
      </c>
      <c r="B9" s="16">
        <v>16</v>
      </c>
      <c r="C9" s="18"/>
      <c r="D9" s="18"/>
      <c r="E9" s="18"/>
      <c r="F9" s="18"/>
      <c r="G9" s="18"/>
      <c r="H9" s="18"/>
      <c r="I9" s="18"/>
      <c r="J9" s="18"/>
      <c r="K9" s="18"/>
      <c r="L9" s="18"/>
      <c r="M9" s="18"/>
      <c r="N9" s="18"/>
      <c r="O9" s="18"/>
      <c r="P9" s="18"/>
      <c r="Q9" s="22"/>
      <c r="R9" s="22"/>
    </row>
    <row r="10" spans="1:38" s="3" customFormat="1" x14ac:dyDescent="0.25">
      <c r="A10" s="6">
        <v>17</v>
      </c>
      <c r="B10" s="16">
        <v>17</v>
      </c>
      <c r="C10" s="18"/>
      <c r="D10" s="18"/>
      <c r="E10" s="18"/>
      <c r="F10" s="18"/>
      <c r="G10" s="18"/>
      <c r="H10" s="18"/>
      <c r="I10" s="18"/>
      <c r="J10" s="18"/>
      <c r="K10" s="18"/>
      <c r="L10" s="18"/>
      <c r="M10" s="18"/>
      <c r="N10" s="18"/>
      <c r="O10" s="18"/>
      <c r="P10" s="18"/>
      <c r="Q10" s="22"/>
      <c r="R10" s="22"/>
    </row>
    <row r="11" spans="1:38" s="3" customFormat="1" x14ac:dyDescent="0.25">
      <c r="A11" s="6">
        <v>18</v>
      </c>
      <c r="B11" s="16">
        <v>18</v>
      </c>
      <c r="C11" s="18"/>
      <c r="D11" s="18"/>
      <c r="E11" s="18"/>
      <c r="F11" s="18"/>
      <c r="G11" s="18"/>
      <c r="H11" s="18"/>
      <c r="I11" s="18"/>
      <c r="J11" s="18"/>
      <c r="K11" s="18"/>
      <c r="L11" s="18"/>
      <c r="M11" s="18"/>
      <c r="N11" s="18"/>
      <c r="O11" s="18"/>
      <c r="P11" s="18"/>
      <c r="Q11" s="22"/>
      <c r="R11" s="22"/>
    </row>
    <row r="12" spans="1:38" s="3" customFormat="1" x14ac:dyDescent="0.25">
      <c r="A12" s="6">
        <v>19</v>
      </c>
      <c r="B12" s="16">
        <v>19</v>
      </c>
      <c r="C12" s="18"/>
      <c r="D12" s="18"/>
      <c r="E12" s="18"/>
      <c r="F12" s="18"/>
      <c r="G12" s="18"/>
      <c r="H12" s="18"/>
      <c r="I12" s="18"/>
      <c r="J12" s="18"/>
      <c r="K12" s="18"/>
      <c r="L12" s="18"/>
      <c r="M12" s="18"/>
      <c r="N12" s="18"/>
      <c r="O12" s="18"/>
      <c r="P12" s="18"/>
      <c r="Q12" s="22"/>
      <c r="R12" s="22"/>
    </row>
    <row r="13" spans="1:38" s="3" customFormat="1" x14ac:dyDescent="0.25">
      <c r="A13" s="6">
        <v>20</v>
      </c>
      <c r="B13" s="16">
        <v>20</v>
      </c>
      <c r="C13" s="18"/>
      <c r="D13" s="18"/>
      <c r="E13" s="18"/>
      <c r="F13" s="18"/>
      <c r="G13" s="18"/>
      <c r="H13" s="18"/>
      <c r="I13" s="18"/>
      <c r="J13" s="18"/>
      <c r="K13" s="18"/>
      <c r="L13" s="18"/>
      <c r="M13" s="18"/>
      <c r="N13" s="18"/>
      <c r="O13" s="18"/>
      <c r="P13" s="18"/>
      <c r="Q13" s="22"/>
      <c r="R13" s="22"/>
    </row>
    <row r="14" spans="1:38" s="2" customFormat="1" ht="34.15" customHeight="1" x14ac:dyDescent="0.25">
      <c r="A14" s="6" t="s">
        <v>79</v>
      </c>
      <c r="B14" s="16" t="s">
        <v>80</v>
      </c>
      <c r="C14" s="109">
        <v>468.75</v>
      </c>
      <c r="D14" s="109">
        <v>447.03</v>
      </c>
      <c r="E14" s="109">
        <v>409.52</v>
      </c>
      <c r="F14" s="109">
        <v>328.5</v>
      </c>
      <c r="G14" s="109">
        <v>368.55</v>
      </c>
      <c r="H14" s="109">
        <v>359.85</v>
      </c>
      <c r="I14" s="109">
        <v>354.15</v>
      </c>
      <c r="J14" s="109">
        <v>326.44</v>
      </c>
      <c r="K14" s="109">
        <v>287.44</v>
      </c>
      <c r="L14" s="109">
        <v>254.44</v>
      </c>
      <c r="M14" s="109"/>
      <c r="N14" s="109">
        <v>288.85000000000002</v>
      </c>
      <c r="O14" s="109">
        <v>266.14999999999998</v>
      </c>
      <c r="P14" s="109">
        <v>232.71</v>
      </c>
      <c r="Q14" s="109">
        <v>211.83</v>
      </c>
      <c r="R14" s="109">
        <v>200.96</v>
      </c>
      <c r="W14" s="3"/>
      <c r="X14" s="3"/>
      <c r="Y14" s="3"/>
      <c r="Z14" s="3"/>
      <c r="AA14" s="3"/>
      <c r="AB14" s="3"/>
      <c r="AC14" s="3"/>
      <c r="AD14" s="3"/>
      <c r="AE14" s="3"/>
      <c r="AF14" s="3"/>
      <c r="AG14" s="3"/>
      <c r="AH14" s="3"/>
    </row>
    <row r="15" spans="1:38" s="3" customFormat="1" x14ac:dyDescent="0.25">
      <c r="A15" s="7">
        <v>25</v>
      </c>
      <c r="B15" s="16">
        <v>25</v>
      </c>
      <c r="C15" s="18"/>
      <c r="E15" s="18"/>
      <c r="F15" s="18"/>
      <c r="G15" s="18"/>
      <c r="H15" s="18"/>
      <c r="I15" s="18"/>
      <c r="J15" s="18"/>
      <c r="K15" s="18"/>
      <c r="L15" s="18"/>
      <c r="M15" s="18"/>
      <c r="N15" s="18"/>
      <c r="O15" s="18"/>
      <c r="P15" s="18"/>
      <c r="Q15" s="18"/>
      <c r="R15" s="18"/>
    </row>
    <row r="16" spans="1:38" x14ac:dyDescent="0.25">
      <c r="A16" s="7">
        <v>26</v>
      </c>
      <c r="B16" s="16">
        <v>26</v>
      </c>
      <c r="C16" s="18"/>
      <c r="D16" s="18"/>
      <c r="E16" s="18"/>
      <c r="F16" s="18"/>
      <c r="G16" s="18"/>
      <c r="H16" s="18"/>
      <c r="I16" s="18"/>
      <c r="J16" s="18"/>
      <c r="K16" s="18"/>
      <c r="L16" s="18"/>
      <c r="M16" s="18"/>
      <c r="N16" s="18"/>
      <c r="O16" s="18"/>
      <c r="P16" s="18"/>
      <c r="Q16" s="18"/>
      <c r="R16" s="18"/>
      <c r="S16" s="3"/>
      <c r="T16" s="3"/>
      <c r="U16" s="3"/>
      <c r="V16" s="3"/>
      <c r="W16" s="3"/>
      <c r="Y16" s="3"/>
      <c r="Z16" s="3"/>
      <c r="AA16" s="3"/>
      <c r="AB16" s="3"/>
      <c r="AC16" s="3"/>
      <c r="AD16" s="3"/>
      <c r="AE16" s="3"/>
      <c r="AF16" s="3"/>
      <c r="AG16" s="3"/>
      <c r="AH16" s="3"/>
      <c r="AI16" s="3"/>
      <c r="AJ16" s="3"/>
      <c r="AK16" s="3"/>
      <c r="AL16" s="3"/>
    </row>
    <row r="17" spans="1:38" x14ac:dyDescent="0.25">
      <c r="A17" s="7">
        <v>27</v>
      </c>
      <c r="B17" s="16">
        <v>27</v>
      </c>
      <c r="C17" s="18"/>
      <c r="D17" s="18"/>
      <c r="E17" s="18"/>
      <c r="F17" s="18"/>
      <c r="G17" s="18"/>
      <c r="H17" s="18"/>
      <c r="I17" s="18"/>
      <c r="J17" s="18"/>
      <c r="K17" s="18"/>
      <c r="L17" s="18"/>
      <c r="M17" s="18"/>
      <c r="N17" s="18"/>
      <c r="O17" s="18"/>
      <c r="P17" s="18"/>
      <c r="Q17" s="18"/>
      <c r="R17" s="18"/>
      <c r="S17" s="3"/>
      <c r="T17" s="3"/>
      <c r="U17" s="3"/>
      <c r="V17" s="3"/>
      <c r="W17" s="3"/>
      <c r="Y17" s="3"/>
      <c r="Z17" s="3"/>
      <c r="AA17" s="3"/>
      <c r="AB17" s="3"/>
      <c r="AC17" s="3"/>
      <c r="AD17" s="3"/>
      <c r="AE17" s="3"/>
      <c r="AF17" s="3"/>
      <c r="AG17" s="3"/>
      <c r="AH17" s="3"/>
      <c r="AI17" s="3"/>
      <c r="AJ17" s="3"/>
      <c r="AK17" s="3"/>
      <c r="AL17" s="3"/>
    </row>
    <row r="18" spans="1:38" x14ac:dyDescent="0.25">
      <c r="A18" s="7">
        <v>28</v>
      </c>
      <c r="B18" s="16">
        <v>28</v>
      </c>
      <c r="C18" s="18"/>
      <c r="D18" s="18"/>
      <c r="E18" s="18"/>
      <c r="F18" s="18"/>
      <c r="G18" s="18"/>
      <c r="H18" s="18"/>
      <c r="I18" s="18"/>
      <c r="J18" s="18"/>
      <c r="K18" s="18"/>
      <c r="L18" s="18"/>
      <c r="M18" s="18"/>
      <c r="N18" s="18"/>
      <c r="O18" s="18"/>
      <c r="P18" s="18"/>
      <c r="Q18" s="18"/>
      <c r="R18" s="18"/>
      <c r="S18" s="3"/>
      <c r="T18" s="3"/>
      <c r="U18" s="3"/>
      <c r="V18" s="3"/>
      <c r="W18" s="3"/>
      <c r="Y18" s="3"/>
      <c r="Z18" s="3"/>
      <c r="AA18" s="3"/>
      <c r="AB18" s="3"/>
      <c r="AC18" s="3"/>
      <c r="AD18" s="3"/>
      <c r="AE18" s="3"/>
      <c r="AF18" s="3"/>
      <c r="AG18" s="3"/>
      <c r="AH18" s="3"/>
      <c r="AI18" s="3"/>
      <c r="AJ18" s="3"/>
      <c r="AK18" s="3"/>
      <c r="AL18" s="3"/>
    </row>
    <row r="19" spans="1:38" x14ac:dyDescent="0.25">
      <c r="A19" s="7">
        <v>29</v>
      </c>
      <c r="B19" s="16">
        <v>29</v>
      </c>
      <c r="C19" s="18"/>
      <c r="D19" s="18"/>
      <c r="E19" s="18"/>
      <c r="F19" s="18"/>
      <c r="G19" s="18"/>
      <c r="H19" s="18"/>
      <c r="I19" s="18"/>
      <c r="J19" s="18"/>
      <c r="K19" s="18"/>
      <c r="L19" s="18"/>
      <c r="M19" s="18"/>
      <c r="N19" s="18"/>
      <c r="O19" s="18"/>
      <c r="P19" s="18"/>
      <c r="Q19" s="18"/>
      <c r="R19" s="18"/>
      <c r="S19" s="3"/>
      <c r="T19" s="3"/>
      <c r="U19" s="3"/>
      <c r="V19" s="3"/>
      <c r="W19" s="3"/>
      <c r="Y19" s="3"/>
      <c r="Z19" s="3"/>
      <c r="AA19" s="3"/>
      <c r="AB19" s="3"/>
      <c r="AC19" s="3"/>
      <c r="AD19" s="3"/>
      <c r="AE19" s="3"/>
      <c r="AF19" s="3"/>
      <c r="AG19" s="3"/>
      <c r="AH19" s="3"/>
      <c r="AI19" s="3"/>
      <c r="AJ19" s="3"/>
      <c r="AK19" s="3"/>
      <c r="AL19" s="3"/>
    </row>
    <row r="20" spans="1:38" ht="15" customHeight="1" x14ac:dyDescent="0.25">
      <c r="A20" s="7">
        <v>30</v>
      </c>
      <c r="B20" s="16">
        <v>30</v>
      </c>
      <c r="C20" s="18"/>
      <c r="D20" s="18"/>
      <c r="E20" s="18"/>
      <c r="F20" s="110"/>
      <c r="G20" s="110"/>
      <c r="H20" s="110"/>
      <c r="I20" s="110"/>
      <c r="J20" s="110"/>
      <c r="K20" s="18"/>
      <c r="L20" s="110"/>
      <c r="M20" s="18"/>
      <c r="N20" s="18"/>
      <c r="O20" s="18"/>
      <c r="P20" s="18"/>
      <c r="Q20" s="18"/>
      <c r="R20" s="18"/>
      <c r="S20" s="3"/>
      <c r="T20" s="3"/>
      <c r="U20" s="3"/>
      <c r="V20" s="3"/>
      <c r="W20" s="3"/>
      <c r="Y20" s="3"/>
      <c r="Z20" s="3"/>
      <c r="AA20" s="3"/>
      <c r="AB20" s="3"/>
      <c r="AC20" s="3"/>
      <c r="AD20" s="3"/>
      <c r="AE20" s="3"/>
      <c r="AF20" s="3"/>
      <c r="AG20" s="3"/>
      <c r="AH20" s="3"/>
      <c r="AI20" s="3"/>
      <c r="AJ20" s="3"/>
      <c r="AK20" s="3"/>
      <c r="AL20" s="3"/>
    </row>
    <row r="21" spans="1:38" x14ac:dyDescent="0.25">
      <c r="A21" s="7">
        <v>31</v>
      </c>
      <c r="B21" s="16">
        <v>31</v>
      </c>
      <c r="C21" s="18"/>
      <c r="D21" s="18"/>
      <c r="E21" s="18"/>
      <c r="F21" s="113"/>
      <c r="G21" s="113"/>
      <c r="H21" s="113"/>
      <c r="I21" s="113"/>
      <c r="J21" s="113"/>
      <c r="K21" s="18"/>
      <c r="L21" s="113"/>
      <c r="M21" s="18"/>
      <c r="N21" s="18"/>
      <c r="O21" s="18"/>
      <c r="P21" s="18"/>
      <c r="Q21" s="18"/>
      <c r="R21" s="18"/>
      <c r="S21" s="3"/>
      <c r="T21" s="3"/>
      <c r="U21" s="3"/>
      <c r="V21" s="3"/>
      <c r="W21" s="3"/>
      <c r="Y21" s="3"/>
      <c r="Z21" s="3"/>
      <c r="AA21" s="3"/>
      <c r="AB21" s="3"/>
      <c r="AC21" s="3"/>
      <c r="AD21" s="3"/>
      <c r="AE21" s="3"/>
      <c r="AF21" s="3"/>
      <c r="AG21" s="3"/>
      <c r="AH21" s="3"/>
      <c r="AI21" s="3"/>
      <c r="AJ21" s="3"/>
      <c r="AK21" s="3"/>
      <c r="AL21" s="3"/>
    </row>
    <row r="22" spans="1:38" x14ac:dyDescent="0.25">
      <c r="A22" s="7">
        <v>32</v>
      </c>
      <c r="B22" s="16">
        <v>32</v>
      </c>
      <c r="C22" s="18"/>
      <c r="D22" s="18"/>
      <c r="E22" s="18"/>
      <c r="F22" s="109"/>
      <c r="G22" s="109"/>
      <c r="H22" s="109"/>
      <c r="I22" s="109"/>
      <c r="J22" s="109"/>
      <c r="K22" s="18"/>
      <c r="L22" s="109"/>
      <c r="M22" s="18"/>
      <c r="N22" s="18"/>
      <c r="O22" s="18"/>
      <c r="P22" s="18"/>
      <c r="Q22" s="18"/>
      <c r="R22" s="18"/>
      <c r="S22" s="3"/>
      <c r="T22" s="3"/>
      <c r="U22" s="3"/>
      <c r="V22" s="3"/>
      <c r="W22" s="3"/>
      <c r="Y22" s="3"/>
      <c r="Z22" s="3"/>
      <c r="AA22" s="3"/>
      <c r="AB22" s="3"/>
      <c r="AC22" s="3"/>
      <c r="AD22" s="3"/>
      <c r="AE22" s="3"/>
      <c r="AF22" s="3"/>
      <c r="AG22" s="3"/>
      <c r="AH22" s="3"/>
      <c r="AI22" s="3"/>
      <c r="AJ22" s="3"/>
      <c r="AK22" s="3"/>
      <c r="AL22" s="3"/>
    </row>
    <row r="23" spans="1:38" ht="15.75" thickBot="1" x14ac:dyDescent="0.3">
      <c r="A23" s="7">
        <v>33</v>
      </c>
      <c r="B23" s="16">
        <v>33</v>
      </c>
      <c r="C23" s="18"/>
      <c r="D23" s="18"/>
      <c r="E23" s="18"/>
      <c r="F23" s="111"/>
      <c r="G23" s="111"/>
      <c r="H23" s="111"/>
      <c r="I23" s="111"/>
      <c r="J23" s="111"/>
      <c r="K23" s="18"/>
      <c r="L23" s="145"/>
      <c r="M23" s="18"/>
      <c r="N23" s="18"/>
      <c r="O23" s="18"/>
      <c r="P23" s="18"/>
      <c r="Q23" s="18"/>
      <c r="R23" s="18"/>
      <c r="S23" s="3"/>
      <c r="T23" s="3"/>
      <c r="U23" s="3"/>
      <c r="V23" s="3"/>
      <c r="W23" s="3"/>
      <c r="Y23" s="3"/>
      <c r="Z23" s="3"/>
      <c r="AA23" s="3"/>
      <c r="AB23" s="3"/>
      <c r="AC23" s="3"/>
      <c r="AD23" s="3"/>
      <c r="AE23" s="3"/>
      <c r="AF23" s="3"/>
      <c r="AG23" s="3"/>
      <c r="AH23" s="3"/>
      <c r="AI23" s="3"/>
      <c r="AJ23" s="3"/>
      <c r="AK23" s="3"/>
      <c r="AL23" s="3"/>
    </row>
    <row r="24" spans="1:38" ht="15" customHeight="1" x14ac:dyDescent="0.25">
      <c r="A24" s="7">
        <v>34</v>
      </c>
      <c r="B24" s="16">
        <v>34</v>
      </c>
      <c r="C24" s="18"/>
      <c r="D24" s="18"/>
      <c r="E24" s="18"/>
      <c r="F24" s="18"/>
      <c r="G24" s="18"/>
      <c r="H24" s="18"/>
      <c r="I24" s="18"/>
      <c r="J24" s="18"/>
      <c r="K24" s="18"/>
      <c r="L24" s="18"/>
      <c r="M24" s="18"/>
      <c r="N24" s="18"/>
      <c r="O24" s="18"/>
      <c r="P24" s="18"/>
      <c r="Q24" s="18"/>
      <c r="R24" s="18"/>
      <c r="S24" s="3"/>
      <c r="T24" s="3"/>
      <c r="U24" s="163" t="s">
        <v>81</v>
      </c>
      <c r="V24" s="164"/>
      <c r="W24" s="164"/>
      <c r="X24" s="164"/>
      <c r="Y24" s="92"/>
      <c r="Z24" s="3"/>
      <c r="AA24" s="3"/>
      <c r="AB24" s="3"/>
      <c r="AC24" s="3"/>
      <c r="AD24" s="3"/>
      <c r="AE24" s="3"/>
      <c r="AF24" s="3"/>
      <c r="AG24" s="3"/>
      <c r="AH24" s="3"/>
      <c r="AI24" s="3"/>
      <c r="AJ24" s="3"/>
      <c r="AK24" s="3"/>
      <c r="AL24" s="3"/>
    </row>
    <row r="25" spans="1:38" x14ac:dyDescent="0.25">
      <c r="A25" s="7">
        <v>35</v>
      </c>
      <c r="B25" s="16">
        <v>35</v>
      </c>
      <c r="C25" s="18"/>
      <c r="D25" s="18"/>
      <c r="E25" s="18"/>
      <c r="F25" s="18"/>
      <c r="G25" s="18"/>
      <c r="H25" s="18"/>
      <c r="I25" s="18"/>
      <c r="J25" s="18"/>
      <c r="K25" s="18"/>
      <c r="L25" s="18"/>
      <c r="M25" s="18"/>
      <c r="N25" s="18"/>
      <c r="O25" s="18"/>
      <c r="P25" s="18"/>
      <c r="Q25" s="18"/>
      <c r="R25" s="18"/>
      <c r="S25" s="3"/>
      <c r="T25" s="3"/>
      <c r="U25" s="165"/>
      <c r="V25" s="166"/>
      <c r="W25" s="166"/>
      <c r="X25" s="166"/>
      <c r="Y25" s="93"/>
      <c r="Z25" s="3"/>
      <c r="AA25" s="3"/>
      <c r="AB25" s="3"/>
      <c r="AC25" s="3"/>
      <c r="AD25" s="3"/>
      <c r="AE25" s="3"/>
      <c r="AF25" s="3"/>
      <c r="AG25" s="3"/>
      <c r="AH25" s="3"/>
      <c r="AI25" s="3"/>
      <c r="AJ25" s="3"/>
      <c r="AK25" s="3"/>
      <c r="AL25" s="3"/>
    </row>
    <row r="26" spans="1:38" x14ac:dyDescent="0.25">
      <c r="A26" s="7">
        <v>36</v>
      </c>
      <c r="B26" s="16">
        <v>36</v>
      </c>
      <c r="C26" s="18"/>
      <c r="D26" s="18"/>
      <c r="E26" s="18"/>
      <c r="F26" s="18"/>
      <c r="G26" s="18"/>
      <c r="H26" s="18"/>
      <c r="I26" s="18"/>
      <c r="J26" s="18"/>
      <c r="K26" s="18"/>
      <c r="L26" s="18"/>
      <c r="M26" s="18"/>
      <c r="N26" s="18"/>
      <c r="O26" s="18"/>
      <c r="P26" s="18"/>
      <c r="Q26" s="18"/>
      <c r="R26" s="18"/>
      <c r="S26" s="3"/>
      <c r="T26" s="3"/>
      <c r="U26" s="165"/>
      <c r="V26" s="166"/>
      <c r="W26" s="166"/>
      <c r="X26" s="166"/>
      <c r="Y26" s="93"/>
      <c r="Z26" s="3"/>
      <c r="AA26" s="3"/>
      <c r="AB26" s="3"/>
      <c r="AC26" s="3"/>
      <c r="AD26" s="3"/>
      <c r="AE26" s="3"/>
      <c r="AF26" s="3"/>
      <c r="AG26" s="3"/>
      <c r="AH26" s="3"/>
      <c r="AI26" s="3"/>
      <c r="AJ26" s="3"/>
      <c r="AK26" s="3"/>
      <c r="AL26" s="3"/>
    </row>
    <row r="27" spans="1:38" x14ac:dyDescent="0.25">
      <c r="A27" s="7">
        <v>37</v>
      </c>
      <c r="B27" s="16">
        <v>37</v>
      </c>
      <c r="C27" s="18"/>
      <c r="D27" s="18"/>
      <c r="E27" s="18"/>
      <c r="F27" s="18"/>
      <c r="G27" s="18"/>
      <c r="H27" s="18"/>
      <c r="I27" s="18"/>
      <c r="J27" s="18"/>
      <c r="K27" s="18"/>
      <c r="L27" s="18"/>
      <c r="M27" s="18"/>
      <c r="N27" s="18"/>
      <c r="O27" s="18"/>
      <c r="P27" s="18"/>
      <c r="Q27" s="18"/>
      <c r="R27" s="18"/>
      <c r="S27" s="3"/>
      <c r="T27" s="3"/>
      <c r="U27" s="167"/>
      <c r="V27" s="168"/>
      <c r="W27" s="168"/>
      <c r="X27" s="168"/>
      <c r="Y27" s="94"/>
      <c r="Z27" s="3"/>
      <c r="AA27" s="3"/>
      <c r="AB27" s="3"/>
      <c r="AC27" s="3"/>
      <c r="AD27" s="3"/>
      <c r="AE27" s="3"/>
      <c r="AF27" s="3"/>
      <c r="AG27" s="3"/>
      <c r="AH27" s="3"/>
      <c r="AI27" s="3"/>
      <c r="AJ27" s="3"/>
      <c r="AK27" s="3"/>
      <c r="AL27" s="3"/>
    </row>
    <row r="28" spans="1:38" x14ac:dyDescent="0.25">
      <c r="A28" s="7">
        <v>38</v>
      </c>
      <c r="B28" s="16">
        <v>38</v>
      </c>
      <c r="C28" s="18"/>
      <c r="D28" s="18"/>
      <c r="E28" s="18"/>
      <c r="F28" s="18"/>
      <c r="G28" s="18"/>
      <c r="H28" s="18"/>
      <c r="I28" s="18"/>
      <c r="J28" s="18"/>
      <c r="K28" s="18"/>
      <c r="L28" s="18"/>
      <c r="M28" s="18"/>
      <c r="N28" s="18"/>
      <c r="O28" s="18"/>
      <c r="P28" s="18"/>
      <c r="Q28" s="18"/>
      <c r="R28" s="18"/>
      <c r="S28" s="3"/>
      <c r="T28" s="3"/>
      <c r="U28" s="8"/>
      <c r="V28" s="1" t="s">
        <v>3</v>
      </c>
      <c r="W28" s="1" t="s">
        <v>4</v>
      </c>
      <c r="X28" s="14"/>
      <c r="Y28" s="3"/>
      <c r="Z28" s="3"/>
      <c r="AA28" s="3"/>
      <c r="AB28" s="3"/>
      <c r="AC28" s="3"/>
      <c r="AD28" s="3"/>
      <c r="AE28" s="3"/>
      <c r="AF28" s="3"/>
      <c r="AG28" s="3"/>
      <c r="AH28" s="3"/>
      <c r="AI28" s="3"/>
      <c r="AJ28" s="3"/>
      <c r="AK28" s="3"/>
      <c r="AL28" s="3"/>
    </row>
    <row r="29" spans="1:38" x14ac:dyDescent="0.25">
      <c r="A29" s="7">
        <v>39</v>
      </c>
      <c r="B29" s="16">
        <v>39</v>
      </c>
      <c r="C29" s="18"/>
      <c r="D29" s="18"/>
      <c r="E29" s="18"/>
      <c r="F29" s="18"/>
      <c r="G29" s="18"/>
      <c r="H29" s="18"/>
      <c r="I29" s="18"/>
      <c r="J29" s="18"/>
      <c r="K29" s="18"/>
      <c r="L29" s="18"/>
      <c r="M29" s="18"/>
      <c r="N29" s="18"/>
      <c r="O29" s="18"/>
      <c r="P29" s="18"/>
      <c r="Q29" s="18"/>
      <c r="R29" s="18"/>
      <c r="S29" s="3"/>
      <c r="T29" s="3"/>
      <c r="U29" s="9">
        <v>43831</v>
      </c>
      <c r="V29" s="114"/>
      <c r="W29" s="114"/>
      <c r="X29" s="91">
        <v>0</v>
      </c>
      <c r="Y29" s="161" t="s">
        <v>82</v>
      </c>
      <c r="Z29" s="161"/>
      <c r="AA29" s="161"/>
      <c r="AB29" s="161"/>
      <c r="AC29" s="3"/>
      <c r="AD29" s="3"/>
      <c r="AE29" s="3"/>
      <c r="AF29" s="3"/>
      <c r="AG29" s="3"/>
      <c r="AH29" s="3"/>
      <c r="AI29" s="3"/>
      <c r="AJ29" s="3"/>
      <c r="AK29" s="3"/>
      <c r="AL29" s="3"/>
    </row>
    <row r="30" spans="1:38" x14ac:dyDescent="0.25">
      <c r="A30" s="7">
        <v>40</v>
      </c>
      <c r="B30" s="16">
        <v>40</v>
      </c>
      <c r="C30" s="18"/>
      <c r="D30" s="18"/>
      <c r="E30" s="18"/>
      <c r="F30" s="18"/>
      <c r="G30" s="18"/>
      <c r="H30" s="18"/>
      <c r="I30" s="18"/>
      <c r="J30" s="18"/>
      <c r="K30" s="18"/>
      <c r="L30" s="18"/>
      <c r="M30" s="18"/>
      <c r="N30" s="18"/>
      <c r="O30" s="18"/>
      <c r="P30" s="18"/>
      <c r="Q30" s="18"/>
      <c r="R30" s="18"/>
      <c r="S30" s="3"/>
      <c r="T30" s="3"/>
      <c r="U30" s="9">
        <v>43862</v>
      </c>
      <c r="V30" s="114"/>
      <c r="W30" s="114"/>
      <c r="X30" s="91">
        <v>0</v>
      </c>
      <c r="Y30" s="161" t="s">
        <v>82</v>
      </c>
      <c r="Z30" s="161"/>
      <c r="AA30" s="161"/>
      <c r="AB30" s="161"/>
      <c r="AC30" s="3"/>
      <c r="AD30" s="3"/>
      <c r="AE30" s="3"/>
      <c r="AF30" s="3"/>
      <c r="AG30" s="3"/>
      <c r="AH30" s="3"/>
      <c r="AI30" s="3"/>
      <c r="AJ30" s="3"/>
      <c r="AK30" s="3"/>
      <c r="AL30" s="3"/>
    </row>
    <row r="31" spans="1:38" x14ac:dyDescent="0.25">
      <c r="A31" s="7">
        <v>41</v>
      </c>
      <c r="B31" s="16">
        <v>41</v>
      </c>
      <c r="C31" s="18"/>
      <c r="D31" s="18"/>
      <c r="E31" s="18"/>
      <c r="F31" s="17"/>
      <c r="G31" s="18"/>
      <c r="H31" s="18"/>
      <c r="I31" s="18"/>
      <c r="J31" s="18"/>
      <c r="K31" s="18"/>
      <c r="L31" s="18"/>
      <c r="M31" s="18"/>
      <c r="N31" s="18"/>
      <c r="O31" s="18"/>
      <c r="P31" s="18"/>
      <c r="Q31" s="18"/>
      <c r="R31" s="18"/>
      <c r="S31" s="3"/>
      <c r="T31" s="3"/>
      <c r="U31" s="9">
        <v>43891</v>
      </c>
      <c r="V31" s="114"/>
      <c r="W31" s="114"/>
      <c r="X31" s="91">
        <v>0</v>
      </c>
      <c r="Y31" s="161" t="s">
        <v>82</v>
      </c>
      <c r="Z31" s="161"/>
      <c r="AA31" s="161"/>
      <c r="AB31" s="161"/>
      <c r="AC31" s="3"/>
      <c r="AD31" s="3"/>
      <c r="AE31" s="3"/>
      <c r="AF31" s="3"/>
      <c r="AG31" s="3"/>
      <c r="AH31" s="3"/>
      <c r="AI31" s="3"/>
      <c r="AJ31" s="3"/>
      <c r="AK31" s="3"/>
      <c r="AL31" s="3"/>
    </row>
    <row r="32" spans="1:38" x14ac:dyDescent="0.25">
      <c r="A32" s="7">
        <v>42</v>
      </c>
      <c r="B32" s="16">
        <v>42</v>
      </c>
      <c r="C32" s="18"/>
      <c r="D32" s="18"/>
      <c r="E32" s="18"/>
      <c r="F32" s="18"/>
      <c r="G32" s="18"/>
      <c r="H32" s="18"/>
      <c r="I32" s="18"/>
      <c r="J32" s="18"/>
      <c r="K32" s="18"/>
      <c r="L32" s="18"/>
      <c r="M32" s="18"/>
      <c r="N32" s="18"/>
      <c r="O32" s="18"/>
      <c r="P32" s="18"/>
      <c r="Q32" s="18"/>
      <c r="R32" s="18"/>
      <c r="S32" s="3"/>
      <c r="T32" s="3"/>
      <c r="U32" s="9">
        <v>43922</v>
      </c>
      <c r="V32" s="114"/>
      <c r="W32" s="112"/>
      <c r="X32" s="91">
        <v>0</v>
      </c>
      <c r="Y32" s="161" t="s">
        <v>83</v>
      </c>
      <c r="Z32" s="161"/>
      <c r="AA32" s="161"/>
      <c r="AB32" s="161"/>
      <c r="AC32" s="3"/>
      <c r="AD32" s="3"/>
      <c r="AE32" s="3"/>
      <c r="AF32" s="3"/>
      <c r="AG32" s="3"/>
      <c r="AH32" s="3"/>
      <c r="AI32" s="3"/>
      <c r="AJ32" s="3"/>
      <c r="AK32" s="3"/>
      <c r="AL32" s="3"/>
    </row>
    <row r="33" spans="1:38" x14ac:dyDescent="0.25">
      <c r="A33" s="7">
        <v>43</v>
      </c>
      <c r="B33" s="16">
        <v>43</v>
      </c>
      <c r="C33" s="18"/>
      <c r="D33" s="18"/>
      <c r="E33" s="18"/>
      <c r="F33" s="18"/>
      <c r="G33" s="18"/>
      <c r="H33" s="18"/>
      <c r="I33" s="18"/>
      <c r="J33" s="18"/>
      <c r="K33" s="18"/>
      <c r="L33" s="18"/>
      <c r="M33" s="18"/>
      <c r="N33" s="18"/>
      <c r="O33" s="18"/>
      <c r="P33" s="18"/>
      <c r="Q33" s="18"/>
      <c r="R33" s="18"/>
      <c r="S33" s="3"/>
      <c r="T33" s="3"/>
      <c r="U33" s="9">
        <v>43952</v>
      </c>
      <c r="V33" s="114"/>
      <c r="W33" s="112"/>
      <c r="X33" s="91">
        <v>0</v>
      </c>
      <c r="Y33" s="161" t="s">
        <v>83</v>
      </c>
      <c r="Z33" s="161"/>
      <c r="AA33" s="161"/>
      <c r="AB33" s="161"/>
      <c r="AC33" s="3"/>
      <c r="AD33" s="3"/>
      <c r="AE33" s="3"/>
      <c r="AF33" s="3"/>
      <c r="AG33" s="3"/>
      <c r="AH33" s="3"/>
      <c r="AI33" s="3"/>
      <c r="AJ33" s="3"/>
      <c r="AK33" s="3"/>
      <c r="AL33" s="3"/>
    </row>
    <row r="34" spans="1:38" x14ac:dyDescent="0.25">
      <c r="A34" s="7">
        <v>44</v>
      </c>
      <c r="B34" s="16">
        <v>44</v>
      </c>
      <c r="C34" s="18"/>
      <c r="D34" s="18"/>
      <c r="E34" s="18"/>
      <c r="F34" s="18"/>
      <c r="G34" s="18"/>
      <c r="H34" s="18"/>
      <c r="I34" s="18"/>
      <c r="J34" s="18"/>
      <c r="K34" s="18"/>
      <c r="L34" s="18"/>
      <c r="M34" s="18"/>
      <c r="N34" s="18"/>
      <c r="O34" s="18"/>
      <c r="P34" s="18"/>
      <c r="Q34" s="18"/>
      <c r="R34" s="18"/>
      <c r="S34" s="3"/>
      <c r="T34" s="3"/>
      <c r="U34" s="9">
        <v>43983</v>
      </c>
      <c r="V34" s="114"/>
      <c r="W34" s="112"/>
      <c r="X34" s="91">
        <v>0</v>
      </c>
      <c r="Y34" s="161" t="s">
        <v>83</v>
      </c>
      <c r="Z34" s="161"/>
      <c r="AA34" s="161"/>
      <c r="AB34" s="161"/>
      <c r="AC34" s="3"/>
      <c r="AD34" s="3"/>
      <c r="AE34" s="3"/>
      <c r="AF34" s="3"/>
      <c r="AG34" s="3"/>
      <c r="AH34" s="3"/>
      <c r="AI34" s="3"/>
      <c r="AJ34" s="3"/>
      <c r="AK34" s="3"/>
      <c r="AL34" s="3"/>
    </row>
    <row r="35" spans="1:38" x14ac:dyDescent="0.25">
      <c r="A35" s="7">
        <v>45</v>
      </c>
      <c r="B35" s="16">
        <v>45</v>
      </c>
      <c r="C35" s="18"/>
      <c r="D35" s="18"/>
      <c r="E35" s="18"/>
      <c r="F35" s="18"/>
      <c r="G35" s="18"/>
      <c r="H35" s="18"/>
      <c r="I35" s="18"/>
      <c r="J35" s="18"/>
      <c r="K35" s="18"/>
      <c r="L35" s="18"/>
      <c r="M35" s="18"/>
      <c r="N35" s="18"/>
      <c r="O35" s="18"/>
      <c r="P35" s="18"/>
      <c r="Q35" s="18"/>
      <c r="R35" s="18"/>
      <c r="S35" s="3"/>
      <c r="T35" s="3"/>
      <c r="U35" s="9">
        <v>44013</v>
      </c>
      <c r="V35" s="112"/>
      <c r="W35" s="112"/>
      <c r="X35" s="91">
        <v>0</v>
      </c>
      <c r="Y35" s="161" t="s">
        <v>84</v>
      </c>
      <c r="Z35" s="161"/>
      <c r="AA35" s="161"/>
      <c r="AB35" s="161"/>
      <c r="AC35" s="3"/>
      <c r="AD35" s="3"/>
      <c r="AE35" s="3"/>
      <c r="AF35" s="3"/>
      <c r="AG35" s="3"/>
      <c r="AH35" s="3"/>
      <c r="AI35" s="3"/>
      <c r="AJ35" s="3"/>
      <c r="AK35" s="3"/>
      <c r="AL35" s="3"/>
    </row>
    <row r="36" spans="1:38" x14ac:dyDescent="0.25">
      <c r="A36" s="7">
        <v>46</v>
      </c>
      <c r="B36" s="16">
        <v>46</v>
      </c>
      <c r="C36" s="18"/>
      <c r="D36" s="18"/>
      <c r="E36" s="18"/>
      <c r="F36" s="18"/>
      <c r="G36" s="18"/>
      <c r="H36" s="18"/>
      <c r="I36" s="18"/>
      <c r="J36" s="18"/>
      <c r="K36" s="18"/>
      <c r="L36" s="18"/>
      <c r="M36" s="18"/>
      <c r="N36" s="18"/>
      <c r="O36" s="18"/>
      <c r="P36" s="18"/>
      <c r="Q36" s="18"/>
      <c r="R36" s="18"/>
      <c r="S36" s="3"/>
      <c r="T36" s="3"/>
      <c r="U36" s="9">
        <v>44044</v>
      </c>
      <c r="V36" s="112"/>
      <c r="W36" s="112"/>
      <c r="X36" s="91">
        <v>0</v>
      </c>
      <c r="Y36" s="161" t="s">
        <v>84</v>
      </c>
      <c r="Z36" s="161"/>
      <c r="AA36" s="161"/>
      <c r="AB36" s="161"/>
      <c r="AC36" s="3"/>
      <c r="AD36" s="3"/>
      <c r="AE36" s="3"/>
      <c r="AF36" s="3"/>
      <c r="AG36" s="3"/>
      <c r="AH36" s="3"/>
      <c r="AI36" s="3"/>
      <c r="AJ36" s="3"/>
      <c r="AK36" s="3"/>
      <c r="AL36" s="3"/>
    </row>
    <row r="37" spans="1:38" x14ac:dyDescent="0.25">
      <c r="A37" s="7">
        <v>47</v>
      </c>
      <c r="B37" s="16">
        <v>47</v>
      </c>
      <c r="C37" s="18"/>
      <c r="D37" s="18"/>
      <c r="E37" s="18"/>
      <c r="F37" s="18"/>
      <c r="G37" s="18"/>
      <c r="H37" s="18"/>
      <c r="I37" s="18"/>
      <c r="J37" s="18"/>
      <c r="K37" s="18"/>
      <c r="L37" s="18"/>
      <c r="M37" s="18"/>
      <c r="N37" s="18"/>
      <c r="O37" s="18"/>
      <c r="P37" s="18"/>
      <c r="Q37" s="18"/>
      <c r="R37" s="18"/>
      <c r="S37" s="3"/>
      <c r="T37" s="3"/>
      <c r="U37" s="9">
        <v>44075</v>
      </c>
      <c r="V37" s="112"/>
      <c r="W37" s="112"/>
      <c r="X37" s="91">
        <v>0</v>
      </c>
      <c r="Y37" s="161" t="s">
        <v>84</v>
      </c>
      <c r="Z37" s="161"/>
      <c r="AA37" s="161"/>
      <c r="AB37" s="161"/>
      <c r="AC37" s="3"/>
      <c r="AD37" s="3"/>
      <c r="AE37" s="3"/>
      <c r="AF37" s="3"/>
      <c r="AG37" s="3"/>
      <c r="AH37" s="3"/>
      <c r="AI37" s="3"/>
      <c r="AJ37" s="3"/>
      <c r="AK37" s="3"/>
      <c r="AL37" s="3"/>
    </row>
    <row r="38" spans="1:38" x14ac:dyDescent="0.25">
      <c r="A38" s="7">
        <v>48</v>
      </c>
      <c r="B38" s="16">
        <v>48</v>
      </c>
      <c r="C38" s="18"/>
      <c r="D38" s="18"/>
      <c r="E38" s="18"/>
      <c r="F38" s="18"/>
      <c r="G38" s="18"/>
      <c r="H38" s="18"/>
      <c r="I38" s="18"/>
      <c r="J38" s="18"/>
      <c r="K38" s="18"/>
      <c r="L38" s="18"/>
      <c r="M38" s="18"/>
      <c r="N38" s="18"/>
      <c r="O38" s="18"/>
      <c r="P38" s="18"/>
      <c r="Q38" s="18"/>
      <c r="R38" s="18"/>
      <c r="S38" s="3"/>
      <c r="T38" s="3"/>
      <c r="U38" s="9">
        <v>44105</v>
      </c>
      <c r="V38" s="114"/>
      <c r="W38" s="112"/>
      <c r="X38" s="91">
        <v>0</v>
      </c>
      <c r="Y38" s="161" t="s">
        <v>85</v>
      </c>
      <c r="Z38" s="161"/>
      <c r="AA38" s="161"/>
      <c r="AB38" s="161"/>
      <c r="AC38" s="3"/>
      <c r="AD38" s="3"/>
      <c r="AE38" s="3"/>
      <c r="AF38" s="3"/>
      <c r="AG38" s="3"/>
      <c r="AH38" s="3"/>
      <c r="AI38" s="3"/>
      <c r="AJ38" s="3"/>
      <c r="AK38" s="3"/>
      <c r="AL38" s="3"/>
    </row>
    <row r="39" spans="1:38" x14ac:dyDescent="0.25">
      <c r="A39" s="7">
        <v>49</v>
      </c>
      <c r="B39" s="16">
        <v>49</v>
      </c>
      <c r="C39" s="18"/>
      <c r="D39" s="18"/>
      <c r="E39" s="18"/>
      <c r="F39" s="18"/>
      <c r="G39" s="18"/>
      <c r="H39" s="18"/>
      <c r="I39" s="18"/>
      <c r="J39" s="18"/>
      <c r="K39" s="18"/>
      <c r="L39" s="18"/>
      <c r="M39" s="18"/>
      <c r="N39" s="18"/>
      <c r="O39" s="18"/>
      <c r="P39" s="18"/>
      <c r="Q39" s="18"/>
      <c r="R39" s="18"/>
      <c r="S39" s="3"/>
      <c r="T39" s="3"/>
      <c r="U39" s="9">
        <v>44136</v>
      </c>
      <c r="V39" s="114"/>
      <c r="W39" s="112"/>
      <c r="X39" s="91">
        <v>0</v>
      </c>
      <c r="Y39" s="161" t="s">
        <v>85</v>
      </c>
      <c r="Z39" s="161"/>
      <c r="AA39" s="161"/>
      <c r="AB39" s="161"/>
      <c r="AC39" s="3"/>
      <c r="AD39" s="3"/>
      <c r="AE39" s="3"/>
      <c r="AF39" s="3"/>
      <c r="AG39" s="3"/>
      <c r="AH39" s="3"/>
      <c r="AI39" s="3"/>
      <c r="AJ39" s="3"/>
      <c r="AK39" s="3"/>
      <c r="AL39" s="3"/>
    </row>
    <row r="40" spans="1:38" x14ac:dyDescent="0.25">
      <c r="A40" s="7">
        <v>50</v>
      </c>
      <c r="B40" s="16">
        <v>50</v>
      </c>
      <c r="C40" s="18"/>
      <c r="D40" s="18"/>
      <c r="E40" s="18"/>
      <c r="F40" s="18"/>
      <c r="G40" s="18"/>
      <c r="H40" s="18"/>
      <c r="I40" s="18"/>
      <c r="J40" s="18"/>
      <c r="K40" s="18"/>
      <c r="L40" s="18"/>
      <c r="M40" s="18"/>
      <c r="N40" s="18"/>
      <c r="O40" s="18"/>
      <c r="P40" s="18"/>
      <c r="Q40" s="18"/>
      <c r="R40" s="18"/>
      <c r="S40" s="3"/>
      <c r="T40" s="3"/>
      <c r="U40" s="9">
        <v>44166</v>
      </c>
      <c r="V40" s="114"/>
      <c r="W40" s="112"/>
      <c r="X40" s="91">
        <v>0</v>
      </c>
      <c r="Y40" s="161" t="s">
        <v>85</v>
      </c>
      <c r="Z40" s="161"/>
      <c r="AA40" s="161"/>
      <c r="AB40" s="161"/>
      <c r="AC40" s="3"/>
      <c r="AD40" s="3"/>
      <c r="AE40" s="3"/>
      <c r="AF40" s="3"/>
      <c r="AG40" s="3"/>
      <c r="AH40" s="3"/>
      <c r="AI40" s="3"/>
      <c r="AJ40" s="3"/>
      <c r="AK40" s="3"/>
      <c r="AL40" s="3"/>
    </row>
    <row r="41" spans="1:38" x14ac:dyDescent="0.25">
      <c r="A41" s="7">
        <v>51</v>
      </c>
      <c r="B41" s="16">
        <v>51</v>
      </c>
      <c r="C41" s="18"/>
      <c r="D41" s="18"/>
      <c r="E41" s="18"/>
      <c r="F41" s="18"/>
      <c r="G41" s="18"/>
      <c r="H41" s="18"/>
      <c r="I41" s="18"/>
      <c r="J41" s="18"/>
      <c r="K41" s="18"/>
      <c r="L41" s="18"/>
      <c r="M41" s="18"/>
      <c r="N41" s="18"/>
      <c r="O41" s="18"/>
      <c r="P41" s="18"/>
      <c r="Q41" s="18"/>
      <c r="R41" s="18"/>
      <c r="S41" s="3"/>
      <c r="T41" s="3"/>
      <c r="U41" s="88"/>
      <c r="V41" s="3"/>
      <c r="W41" s="3"/>
      <c r="Y41" s="3"/>
      <c r="Z41" s="3"/>
      <c r="AA41" s="3"/>
      <c r="AB41" s="3"/>
      <c r="AC41" s="3"/>
      <c r="AD41" s="3"/>
      <c r="AE41" s="3"/>
      <c r="AF41" s="3"/>
      <c r="AG41" s="3"/>
      <c r="AH41" s="3"/>
      <c r="AI41" s="3"/>
      <c r="AJ41" s="3"/>
      <c r="AK41" s="3"/>
      <c r="AL41" s="3"/>
    </row>
    <row r="42" spans="1:38" x14ac:dyDescent="0.25">
      <c r="A42" s="7">
        <v>52</v>
      </c>
      <c r="B42" s="16">
        <v>52</v>
      </c>
      <c r="C42" s="18"/>
      <c r="D42" s="18"/>
      <c r="E42" s="18"/>
      <c r="F42" s="18"/>
      <c r="G42" s="18"/>
      <c r="H42" s="18"/>
      <c r="I42" s="18"/>
      <c r="J42" s="18"/>
      <c r="K42" s="18"/>
      <c r="L42" s="18"/>
      <c r="M42" s="18"/>
      <c r="N42" s="18"/>
      <c r="O42" s="18"/>
      <c r="P42" s="18"/>
      <c r="Q42" s="18"/>
      <c r="R42" s="18"/>
      <c r="S42" s="3"/>
      <c r="T42" s="3"/>
      <c r="U42" s="3"/>
      <c r="V42" s="3"/>
      <c r="W42" s="3"/>
      <c r="Y42" s="3"/>
      <c r="Z42" s="3"/>
      <c r="AA42" s="3"/>
      <c r="AB42" s="3"/>
      <c r="AC42" s="3"/>
      <c r="AD42" s="3"/>
      <c r="AE42" s="3"/>
      <c r="AF42" s="3"/>
      <c r="AG42" s="3"/>
      <c r="AH42" s="3"/>
      <c r="AI42" s="3"/>
      <c r="AJ42" s="3"/>
      <c r="AK42" s="3"/>
      <c r="AL42" s="3"/>
    </row>
    <row r="43" spans="1:38" x14ac:dyDescent="0.25">
      <c r="A43" s="7">
        <v>53</v>
      </c>
      <c r="B43" s="16">
        <v>53</v>
      </c>
      <c r="C43" s="18"/>
      <c r="D43" s="18"/>
      <c r="E43" s="18"/>
      <c r="F43" s="18"/>
      <c r="G43" s="18"/>
      <c r="H43" s="18"/>
      <c r="I43" s="18"/>
      <c r="J43" s="18"/>
      <c r="K43" s="18"/>
      <c r="L43" s="18"/>
      <c r="M43" s="18"/>
      <c r="N43" s="18"/>
      <c r="O43" s="18"/>
      <c r="P43" s="18"/>
      <c r="Q43" s="18"/>
      <c r="R43" s="18"/>
      <c r="S43" s="3"/>
      <c r="T43" s="3"/>
      <c r="U43" s="3"/>
      <c r="V43" s="3"/>
      <c r="W43" s="3"/>
      <c r="Y43" s="3"/>
      <c r="Z43" s="3"/>
      <c r="AA43" s="3"/>
      <c r="AB43" s="3"/>
      <c r="AC43" s="3"/>
      <c r="AD43" s="3"/>
      <c r="AE43" s="3"/>
      <c r="AF43" s="3"/>
      <c r="AG43" s="3"/>
      <c r="AH43" s="3"/>
      <c r="AI43" s="3"/>
      <c r="AJ43" s="3"/>
      <c r="AK43" s="3"/>
      <c r="AL43" s="3"/>
    </row>
    <row r="44" spans="1:38" x14ac:dyDescent="0.25">
      <c r="A44" s="7">
        <v>54</v>
      </c>
      <c r="B44" s="16">
        <v>54</v>
      </c>
      <c r="C44" s="18"/>
      <c r="D44" s="18"/>
      <c r="E44" s="18"/>
      <c r="F44" s="18"/>
      <c r="G44" s="18"/>
      <c r="H44" s="18"/>
      <c r="I44" s="18"/>
      <c r="J44" s="18"/>
      <c r="K44" s="18"/>
      <c r="L44" s="18"/>
      <c r="M44" s="18"/>
      <c r="N44" s="18"/>
      <c r="O44" s="18"/>
      <c r="P44" s="18"/>
      <c r="Q44" s="18"/>
      <c r="R44" s="18"/>
      <c r="S44" s="3"/>
      <c r="T44" s="3"/>
      <c r="U44" s="3"/>
      <c r="V44" s="3"/>
      <c r="W44" s="3"/>
      <c r="Y44" s="3"/>
      <c r="Z44" s="3"/>
      <c r="AA44" s="3"/>
      <c r="AB44" s="3"/>
      <c r="AC44" s="3"/>
      <c r="AD44" s="3"/>
      <c r="AE44" s="3"/>
      <c r="AF44" s="3"/>
      <c r="AG44" s="3"/>
      <c r="AH44" s="3"/>
      <c r="AI44" s="3"/>
      <c r="AJ44" s="3"/>
      <c r="AK44" s="3"/>
      <c r="AL44" s="3"/>
    </row>
    <row r="45" spans="1:38" x14ac:dyDescent="0.25">
      <c r="A45" s="7">
        <v>55</v>
      </c>
      <c r="B45" s="16">
        <v>55</v>
      </c>
      <c r="C45" s="18"/>
      <c r="D45" s="18"/>
      <c r="E45" s="18"/>
      <c r="F45" s="18"/>
      <c r="G45" s="18"/>
      <c r="H45" s="18"/>
      <c r="I45" s="18"/>
      <c r="J45" s="18"/>
      <c r="K45" s="18"/>
      <c r="L45" s="18"/>
      <c r="M45" s="18"/>
      <c r="N45" s="18"/>
      <c r="O45" s="18"/>
      <c r="P45" s="18"/>
      <c r="Q45" s="18"/>
      <c r="R45" s="18"/>
      <c r="S45" s="3"/>
      <c r="T45" s="3"/>
      <c r="U45" s="3"/>
      <c r="V45" s="3"/>
      <c r="W45" s="3"/>
      <c r="Y45" s="3"/>
      <c r="Z45" s="3"/>
      <c r="AA45" s="3"/>
      <c r="AB45" s="3"/>
      <c r="AC45" s="3"/>
      <c r="AD45" s="3"/>
      <c r="AE45" s="3"/>
      <c r="AF45" s="3"/>
      <c r="AG45" s="3"/>
      <c r="AH45" s="3"/>
      <c r="AI45" s="3"/>
      <c r="AJ45" s="3"/>
      <c r="AK45" s="3"/>
      <c r="AL45" s="3"/>
    </row>
    <row r="46" spans="1:38" x14ac:dyDescent="0.25">
      <c r="A46" s="7">
        <v>56</v>
      </c>
      <c r="B46" s="16">
        <v>56</v>
      </c>
      <c r="C46" s="18"/>
      <c r="D46" s="18"/>
      <c r="E46" s="18"/>
      <c r="F46" s="18"/>
      <c r="G46" s="18"/>
      <c r="H46" s="18"/>
      <c r="I46" s="18"/>
      <c r="J46" s="18"/>
      <c r="K46" s="18"/>
      <c r="L46" s="18"/>
      <c r="M46" s="18"/>
      <c r="N46" s="18"/>
      <c r="O46" s="18"/>
      <c r="P46" s="18"/>
      <c r="Q46" s="18"/>
      <c r="R46" s="18"/>
      <c r="S46" s="3"/>
      <c r="T46" s="3"/>
      <c r="U46" s="3"/>
      <c r="V46" s="3"/>
      <c r="W46" s="3"/>
      <c r="Y46" s="3"/>
      <c r="Z46" s="3"/>
      <c r="AA46" s="3"/>
      <c r="AB46" s="3"/>
      <c r="AC46" s="3"/>
      <c r="AD46" s="3"/>
      <c r="AE46" s="3"/>
      <c r="AF46" s="3"/>
      <c r="AG46" s="3"/>
      <c r="AH46" s="3"/>
      <c r="AI46" s="3"/>
      <c r="AJ46" s="3"/>
      <c r="AK46" s="3"/>
      <c r="AL46" s="3"/>
    </row>
    <row r="47" spans="1:38" x14ac:dyDescent="0.25">
      <c r="A47" s="7">
        <v>57</v>
      </c>
      <c r="B47" s="16">
        <v>57</v>
      </c>
      <c r="C47" s="18"/>
      <c r="D47" s="18"/>
      <c r="E47" s="18"/>
      <c r="F47" s="18"/>
      <c r="G47" s="18"/>
      <c r="H47" s="18"/>
      <c r="I47" s="18"/>
      <c r="J47" s="18"/>
      <c r="K47" s="18"/>
      <c r="L47" s="18"/>
      <c r="M47" s="18"/>
      <c r="N47" s="18"/>
      <c r="O47" s="18"/>
      <c r="P47" s="18"/>
      <c r="Q47" s="18"/>
      <c r="R47" s="18"/>
      <c r="S47" s="3"/>
      <c r="T47" s="3"/>
      <c r="U47" s="3"/>
      <c r="V47" s="3"/>
      <c r="W47" s="3"/>
      <c r="Y47" s="3"/>
      <c r="Z47" s="3"/>
      <c r="AA47" s="3"/>
      <c r="AB47" s="3"/>
      <c r="AC47" s="3"/>
      <c r="AD47" s="3"/>
      <c r="AE47" s="3"/>
      <c r="AF47" s="3"/>
      <c r="AG47" s="3"/>
      <c r="AH47" s="3"/>
      <c r="AI47" s="3"/>
      <c r="AJ47" s="3"/>
      <c r="AK47" s="3"/>
      <c r="AL47" s="3"/>
    </row>
    <row r="48" spans="1:38" x14ac:dyDescent="0.25">
      <c r="A48" s="7">
        <v>58</v>
      </c>
      <c r="B48" s="16">
        <v>58</v>
      </c>
      <c r="C48" s="18"/>
      <c r="D48" s="18"/>
      <c r="E48" s="18"/>
      <c r="F48" s="18"/>
      <c r="G48" s="18"/>
      <c r="H48" s="18"/>
      <c r="I48" s="18"/>
      <c r="J48" s="18"/>
      <c r="K48" s="18"/>
      <c r="L48" s="18"/>
      <c r="M48" s="18"/>
      <c r="N48" s="18"/>
      <c r="O48" s="18"/>
      <c r="P48" s="18"/>
      <c r="Q48" s="18"/>
      <c r="R48" s="18"/>
      <c r="S48" s="3"/>
      <c r="T48" s="3"/>
      <c r="U48" s="3"/>
      <c r="V48" s="3"/>
      <c r="W48" s="3"/>
      <c r="Y48" s="3"/>
      <c r="Z48" s="3"/>
      <c r="AA48" s="3"/>
      <c r="AB48" s="3"/>
      <c r="AC48" s="3"/>
      <c r="AD48" s="3"/>
      <c r="AE48" s="3"/>
      <c r="AF48" s="3"/>
      <c r="AG48" s="3"/>
      <c r="AH48" s="3"/>
      <c r="AI48" s="3"/>
      <c r="AJ48" s="3"/>
      <c r="AK48" s="3"/>
      <c r="AL48" s="3"/>
    </row>
    <row r="49" spans="1:38" x14ac:dyDescent="0.25">
      <c r="A49" s="7">
        <v>59</v>
      </c>
      <c r="B49" s="16">
        <v>59</v>
      </c>
      <c r="C49" s="18"/>
      <c r="D49" s="18"/>
      <c r="E49" s="18"/>
      <c r="F49" s="18"/>
      <c r="G49" s="18"/>
      <c r="H49" s="18"/>
      <c r="I49" s="18"/>
      <c r="J49" s="18"/>
      <c r="K49" s="18"/>
      <c r="L49" s="18"/>
      <c r="M49" s="18"/>
      <c r="N49" s="18"/>
      <c r="O49" s="18"/>
      <c r="P49" s="18"/>
      <c r="Q49" s="18"/>
      <c r="R49" s="18"/>
      <c r="S49" s="3"/>
      <c r="T49" s="3"/>
      <c r="U49" s="3"/>
      <c r="V49" s="3"/>
      <c r="W49" s="3"/>
      <c r="Y49" s="3"/>
      <c r="Z49" s="3"/>
      <c r="AA49" s="3"/>
      <c r="AB49" s="3"/>
      <c r="AC49" s="3"/>
      <c r="AD49" s="3"/>
      <c r="AE49" s="3"/>
      <c r="AF49" s="3"/>
      <c r="AG49" s="3"/>
      <c r="AH49" s="3"/>
      <c r="AI49" s="3"/>
      <c r="AJ49" s="3"/>
      <c r="AK49" s="3"/>
      <c r="AL49" s="3"/>
    </row>
    <row r="50" spans="1:38" x14ac:dyDescent="0.25">
      <c r="A50" s="7">
        <v>60</v>
      </c>
      <c r="B50" s="16">
        <v>60</v>
      </c>
      <c r="C50" s="18"/>
      <c r="D50" s="18"/>
      <c r="E50" s="18"/>
      <c r="F50" s="18"/>
      <c r="G50" s="18"/>
      <c r="H50" s="18"/>
      <c r="I50" s="18"/>
      <c r="J50" s="18"/>
      <c r="K50" s="18"/>
      <c r="L50" s="18"/>
      <c r="M50" s="18"/>
      <c r="N50" s="18"/>
      <c r="O50" s="18"/>
      <c r="P50" s="18"/>
      <c r="Q50" s="18"/>
      <c r="R50" s="18"/>
      <c r="S50" s="3"/>
      <c r="T50" s="3"/>
      <c r="U50" s="3"/>
      <c r="V50" s="3"/>
      <c r="W50" s="3"/>
      <c r="Y50" s="3"/>
      <c r="Z50" s="3"/>
      <c r="AA50" s="3"/>
      <c r="AB50" s="3"/>
      <c r="AC50" s="3"/>
      <c r="AD50" s="3"/>
      <c r="AE50" s="3"/>
      <c r="AF50" s="3"/>
      <c r="AG50" s="3"/>
      <c r="AH50" s="3"/>
      <c r="AI50" s="3"/>
      <c r="AJ50" s="3"/>
      <c r="AK50" s="3"/>
      <c r="AL50" s="3"/>
    </row>
    <row r="51" spans="1:38" x14ac:dyDescent="0.25">
      <c r="A51" s="7">
        <v>61</v>
      </c>
      <c r="B51" s="16">
        <v>61</v>
      </c>
      <c r="C51" s="18"/>
      <c r="D51" s="18"/>
      <c r="E51" s="18"/>
      <c r="F51" s="18"/>
      <c r="G51" s="18"/>
      <c r="H51" s="18"/>
      <c r="I51" s="18"/>
      <c r="J51" s="18"/>
      <c r="K51" s="18"/>
      <c r="L51" s="18"/>
      <c r="M51" s="18"/>
      <c r="N51" s="18"/>
      <c r="O51" s="18"/>
      <c r="P51" s="18"/>
      <c r="Q51" s="18"/>
      <c r="R51" s="18"/>
      <c r="S51" s="3"/>
      <c r="T51" s="3"/>
      <c r="U51" s="3"/>
      <c r="V51" s="3"/>
      <c r="W51" s="3"/>
      <c r="Y51" s="3"/>
      <c r="Z51" s="3"/>
      <c r="AA51" s="3"/>
      <c r="AB51" s="3"/>
      <c r="AC51" s="3"/>
      <c r="AD51" s="3"/>
      <c r="AE51" s="3"/>
      <c r="AF51" s="3"/>
      <c r="AG51" s="3"/>
      <c r="AH51" s="3"/>
      <c r="AI51" s="3"/>
      <c r="AJ51" s="3"/>
      <c r="AK51" s="3"/>
      <c r="AL51" s="3"/>
    </row>
    <row r="52" spans="1:38" x14ac:dyDescent="0.25">
      <c r="A52" s="7">
        <v>62</v>
      </c>
      <c r="B52" s="16">
        <v>62</v>
      </c>
      <c r="C52" s="18"/>
      <c r="D52" s="18"/>
      <c r="E52" s="18"/>
      <c r="F52" s="18"/>
      <c r="G52" s="18"/>
      <c r="H52" s="18"/>
      <c r="I52" s="18"/>
      <c r="J52" s="18"/>
      <c r="K52" s="18"/>
      <c r="L52" s="18"/>
      <c r="M52" s="18"/>
      <c r="N52" s="18"/>
      <c r="O52" s="18"/>
      <c r="P52" s="18"/>
      <c r="Q52" s="18"/>
      <c r="R52" s="18"/>
      <c r="S52" s="3"/>
      <c r="T52" s="3"/>
      <c r="U52" s="3"/>
      <c r="V52" s="3"/>
      <c r="W52" s="3"/>
      <c r="Y52" s="3"/>
      <c r="Z52" s="3"/>
      <c r="AA52" s="3"/>
      <c r="AB52" s="3"/>
      <c r="AC52" s="3"/>
      <c r="AD52" s="3"/>
      <c r="AE52" s="3"/>
      <c r="AF52" s="3"/>
      <c r="AG52" s="3"/>
      <c r="AH52" s="3"/>
      <c r="AI52" s="3"/>
      <c r="AJ52" s="3"/>
      <c r="AK52" s="3"/>
      <c r="AL52" s="3"/>
    </row>
    <row r="53" spans="1:38" x14ac:dyDescent="0.25">
      <c r="A53" s="7">
        <v>63</v>
      </c>
      <c r="B53" s="16">
        <v>63</v>
      </c>
      <c r="C53" s="18"/>
      <c r="D53" s="18"/>
      <c r="E53" s="18"/>
      <c r="F53" s="18"/>
      <c r="G53" s="18"/>
      <c r="H53" s="18"/>
      <c r="I53" s="18"/>
      <c r="J53" s="18"/>
      <c r="K53" s="18"/>
      <c r="L53" s="18"/>
      <c r="M53" s="18"/>
      <c r="N53" s="18"/>
      <c r="O53" s="18"/>
      <c r="P53" s="18"/>
      <c r="Q53" s="18"/>
      <c r="R53" s="18"/>
      <c r="S53" s="3"/>
      <c r="T53" s="3"/>
      <c r="U53" s="3"/>
      <c r="V53" s="3"/>
      <c r="W53" s="3"/>
      <c r="Y53" s="3"/>
      <c r="Z53" s="3"/>
      <c r="AA53" s="3"/>
      <c r="AB53" s="3"/>
      <c r="AC53" s="3"/>
      <c r="AD53" s="3"/>
      <c r="AE53" s="3"/>
      <c r="AF53" s="3"/>
      <c r="AG53" s="3"/>
      <c r="AH53" s="3"/>
      <c r="AI53" s="3"/>
      <c r="AJ53" s="3"/>
      <c r="AK53" s="3"/>
      <c r="AL53" s="3"/>
    </row>
    <row r="54" spans="1:38" x14ac:dyDescent="0.25">
      <c r="A54" s="7">
        <v>64</v>
      </c>
      <c r="B54" s="16" t="s">
        <v>32</v>
      </c>
      <c r="C54" s="18"/>
      <c r="D54" s="18"/>
      <c r="E54" s="18"/>
      <c r="F54" s="18"/>
      <c r="G54" s="18"/>
      <c r="H54" s="18"/>
      <c r="I54" s="18"/>
      <c r="J54" s="18"/>
      <c r="K54" s="18"/>
      <c r="L54" s="18"/>
      <c r="M54" s="18"/>
      <c r="N54" s="18"/>
      <c r="O54" s="18"/>
      <c r="P54" s="18"/>
      <c r="Q54" s="18"/>
      <c r="R54" s="18"/>
      <c r="S54" s="3"/>
      <c r="T54" s="3"/>
      <c r="U54" s="3"/>
      <c r="V54" s="3"/>
      <c r="W54" s="3"/>
      <c r="Y54" s="3"/>
      <c r="Z54" s="3"/>
      <c r="AA54" s="3"/>
      <c r="AB54" s="3"/>
      <c r="AC54" s="3"/>
      <c r="AD54" s="3"/>
      <c r="AE54" s="3"/>
      <c r="AF54" s="3"/>
      <c r="AG54" s="3"/>
      <c r="AH54" s="3"/>
      <c r="AI54" s="3"/>
      <c r="AJ54" s="3"/>
      <c r="AK54" s="3"/>
      <c r="AL54" s="3"/>
    </row>
  </sheetData>
  <mergeCells count="14">
    <mergeCell ref="B1:P1"/>
    <mergeCell ref="Y40:AB40"/>
    <mergeCell ref="Y37:AB37"/>
    <mergeCell ref="Y34:AB34"/>
    <mergeCell ref="Y31:AB31"/>
    <mergeCell ref="Y30:AB30"/>
    <mergeCell ref="Y29:AB29"/>
    <mergeCell ref="Y33:AB33"/>
    <mergeCell ref="Y32:AB32"/>
    <mergeCell ref="Y36:AB36"/>
    <mergeCell ref="Y35:AB35"/>
    <mergeCell ref="Y39:AB39"/>
    <mergeCell ref="Y38:AB38"/>
    <mergeCell ref="U24:X27"/>
  </mergeCells>
  <phoneticPr fontId="20" type="noConversion"/>
  <conditionalFormatting sqref="A7:A14 R1 B31:E31 A16:A54 P6 A15:C15 P14 R14 C5:M5 P5:R5 P7:R13 P15:R54 B32:J54 G31:J31 K6:K13 M6:M13 B16:J30 E15:J15 K15:K54 M15:M54 B6:J14 L6:L54 C2:R2">
    <cfRule type="cellIs" dxfId="111" priority="562" operator="equal">
      <formula>"Bronze"</formula>
    </cfRule>
    <cfRule type="cellIs" dxfId="110" priority="563" operator="equal">
      <formula>"Silver"</formula>
    </cfRule>
    <cfRule type="cellIs" dxfId="109" priority="564" operator="equal">
      <formula>"Gold"</formula>
    </cfRule>
    <cfRule type="cellIs" dxfId="108" priority="565" operator="equal">
      <formula>"UHC"</formula>
    </cfRule>
    <cfRule type="cellIs" dxfId="107" priority="566" operator="equal">
      <formula>"NHP"</formula>
    </cfRule>
    <cfRule type="cellIs" dxfId="106" priority="567" operator="equal">
      <formula>"BCBS"</formula>
    </cfRule>
  </conditionalFormatting>
  <conditionalFormatting sqref="V28">
    <cfRule type="cellIs" dxfId="105" priority="464" operator="equal">
      <formula>"Bronze"</formula>
    </cfRule>
    <cfRule type="cellIs" dxfId="104" priority="465" operator="equal">
      <formula>"Silver"</formula>
    </cfRule>
    <cfRule type="cellIs" dxfId="103" priority="466" operator="equal">
      <formula>"Gold"</formula>
    </cfRule>
    <cfRule type="cellIs" dxfId="102" priority="467" operator="equal">
      <formula>"UHC"</formula>
    </cfRule>
    <cfRule type="cellIs" dxfId="101" priority="468" operator="equal">
      <formula>"NHP"</formula>
    </cfRule>
    <cfRule type="cellIs" dxfId="100" priority="469" operator="equal">
      <formula>"BCBS"</formula>
    </cfRule>
  </conditionalFormatting>
  <conditionalFormatting sqref="W28:X28">
    <cfRule type="cellIs" dxfId="99" priority="457" operator="equal">
      <formula>"Bronze"</formula>
    </cfRule>
    <cfRule type="cellIs" dxfId="98" priority="458" operator="equal">
      <formula>"Silver"</formula>
    </cfRule>
    <cfRule type="cellIs" dxfId="97" priority="459" operator="equal">
      <formula>"Gold"</formula>
    </cfRule>
    <cfRule type="cellIs" dxfId="96" priority="460" operator="equal">
      <formula>"UHC"</formula>
    </cfRule>
    <cfRule type="cellIs" dxfId="95" priority="461" operator="equal">
      <formula>"NHP"</formula>
    </cfRule>
    <cfRule type="cellIs" dxfId="94" priority="462" operator="equal">
      <formula>"BCBS"</formula>
    </cfRule>
  </conditionalFormatting>
  <conditionalFormatting sqref="F31">
    <cfRule type="cellIs" dxfId="93" priority="375" operator="equal">
      <formula>"Bronze"</formula>
    </cfRule>
    <cfRule type="cellIs" dxfId="92" priority="376" operator="equal">
      <formula>"Silver"</formula>
    </cfRule>
    <cfRule type="cellIs" dxfId="91" priority="377" operator="equal">
      <formula>"Gold"</formula>
    </cfRule>
    <cfRule type="cellIs" dxfId="90" priority="378" operator="equal">
      <formula>"UHC"</formula>
    </cfRule>
    <cfRule type="cellIs" dxfId="89" priority="379" operator="equal">
      <formula>"NHP"</formula>
    </cfRule>
    <cfRule type="cellIs" dxfId="88" priority="380" operator="equal">
      <formula>"BCBS"</formula>
    </cfRule>
  </conditionalFormatting>
  <conditionalFormatting sqref="N6:O13 N16:O54">
    <cfRule type="cellIs" dxfId="87" priority="340" operator="equal">
      <formula>"Bronze"</formula>
    </cfRule>
    <cfRule type="cellIs" dxfId="86" priority="341" operator="equal">
      <formula>"Silver"</formula>
    </cfRule>
    <cfRule type="cellIs" dxfId="85" priority="342" operator="equal">
      <formula>"Gold"</formula>
    </cfRule>
    <cfRule type="cellIs" dxfId="84" priority="343" operator="equal">
      <formula>"UHC"</formula>
    </cfRule>
    <cfRule type="cellIs" dxfId="83" priority="344" operator="equal">
      <formula>"NHP"</formula>
    </cfRule>
    <cfRule type="cellIs" dxfId="82" priority="345" operator="equal">
      <formula>"BCBS"</formula>
    </cfRule>
  </conditionalFormatting>
  <conditionalFormatting sqref="N14:O14">
    <cfRule type="cellIs" dxfId="81" priority="191" operator="equal">
      <formula>"Bronze"</formula>
    </cfRule>
    <cfRule type="cellIs" dxfId="80" priority="192" operator="equal">
      <formula>"Silver"</formula>
    </cfRule>
    <cfRule type="cellIs" dxfId="79" priority="193" operator="equal">
      <formula>"Gold"</formula>
    </cfRule>
    <cfRule type="cellIs" dxfId="78" priority="194" operator="equal">
      <formula>"UHC"</formula>
    </cfRule>
    <cfRule type="cellIs" dxfId="77" priority="195" operator="equal">
      <formula>"NHP"</formula>
    </cfRule>
    <cfRule type="cellIs" dxfId="76" priority="196" operator="equal">
      <formula>"BCBS"</formula>
    </cfRule>
  </conditionalFormatting>
  <conditionalFormatting sqref="N5:O5">
    <cfRule type="cellIs" dxfId="75" priority="156" operator="equal">
      <formula>"Bronze"</formula>
    </cfRule>
    <cfRule type="cellIs" dxfId="74" priority="157" operator="equal">
      <formula>"Silver"</formula>
    </cfRule>
    <cfRule type="cellIs" dxfId="73" priority="158" operator="equal">
      <formula>"Gold"</formula>
    </cfRule>
    <cfRule type="cellIs" dxfId="72" priority="159" operator="equal">
      <formula>"UHC"</formula>
    </cfRule>
    <cfRule type="cellIs" dxfId="71" priority="160" operator="equal">
      <formula>"NHP"</formula>
    </cfRule>
    <cfRule type="cellIs" dxfId="70" priority="161" operator="equal">
      <formula>"BCBS"</formula>
    </cfRule>
  </conditionalFormatting>
  <conditionalFormatting sqref="N15:O15">
    <cfRule type="cellIs" dxfId="69" priority="142" operator="equal">
      <formula>"Bronze"</formula>
    </cfRule>
    <cfRule type="cellIs" dxfId="68" priority="143" operator="equal">
      <formula>"Silver"</formula>
    </cfRule>
    <cfRule type="cellIs" dxfId="67" priority="144" operator="equal">
      <formula>"Gold"</formula>
    </cfRule>
    <cfRule type="cellIs" dxfId="66" priority="145" operator="equal">
      <formula>"UHC"</formula>
    </cfRule>
    <cfRule type="cellIs" dxfId="65" priority="146" operator="equal">
      <formula>"NHP"</formula>
    </cfRule>
    <cfRule type="cellIs" dxfId="64" priority="147" operator="equal">
      <formula>"BCBS"</formula>
    </cfRule>
  </conditionalFormatting>
  <conditionalFormatting sqref="F4">
    <cfRule type="cellIs" dxfId="63" priority="86" operator="equal">
      <formula>"Bronze"</formula>
    </cfRule>
    <cfRule type="cellIs" dxfId="62" priority="87" operator="equal">
      <formula>"Silver"</formula>
    </cfRule>
    <cfRule type="cellIs" dxfId="61" priority="88" operator="equal">
      <formula>"Gold"</formula>
    </cfRule>
    <cfRule type="cellIs" dxfId="60" priority="89" operator="equal">
      <formula>"UHC"</formula>
    </cfRule>
    <cfRule type="cellIs" dxfId="59" priority="90" operator="equal">
      <formula>"NHP"</formula>
    </cfRule>
    <cfRule type="cellIs" dxfId="58" priority="91" operator="equal">
      <formula>"BCBS"</formula>
    </cfRule>
  </conditionalFormatting>
  <conditionalFormatting sqref="K4:M4">
    <cfRule type="cellIs" dxfId="57" priority="79" operator="equal">
      <formula>"Bronze"</formula>
    </cfRule>
    <cfRule type="cellIs" dxfId="56" priority="80" operator="equal">
      <formula>"Silver"</formula>
    </cfRule>
    <cfRule type="cellIs" dxfId="55" priority="81" operator="equal">
      <formula>"Gold"</formula>
    </cfRule>
    <cfRule type="cellIs" dxfId="54" priority="82" operator="equal">
      <formula>"UHC"</formula>
    </cfRule>
    <cfRule type="cellIs" dxfId="53" priority="83" operator="equal">
      <formula>"NHP"</formula>
    </cfRule>
    <cfRule type="cellIs" dxfId="52" priority="84" operator="equal">
      <formula>"BCBS"</formula>
    </cfRule>
  </conditionalFormatting>
  <conditionalFormatting sqref="P4">
    <cfRule type="cellIs" dxfId="51" priority="72" operator="equal">
      <formula>"Bronze"</formula>
    </cfRule>
    <cfRule type="cellIs" dxfId="50" priority="73" operator="equal">
      <formula>"Silver"</formula>
    </cfRule>
    <cfRule type="cellIs" dxfId="49" priority="74" operator="equal">
      <formula>"Gold"</formula>
    </cfRule>
    <cfRule type="cellIs" dxfId="48" priority="75" operator="equal">
      <formula>"UHC"</formula>
    </cfRule>
    <cfRule type="cellIs" dxfId="47" priority="76" operator="equal">
      <formula>"NHP"</formula>
    </cfRule>
    <cfRule type="cellIs" dxfId="46" priority="77" operator="equal">
      <formula>"BCBS"</formula>
    </cfRule>
  </conditionalFormatting>
  <conditionalFormatting sqref="R4">
    <cfRule type="cellIs" dxfId="45" priority="65" operator="equal">
      <formula>"Bronze"</formula>
    </cfRule>
    <cfRule type="cellIs" dxfId="44" priority="66" operator="equal">
      <formula>"Silver"</formula>
    </cfRule>
    <cfRule type="cellIs" dxfId="43" priority="67" operator="equal">
      <formula>"Gold"</formula>
    </cfRule>
    <cfRule type="cellIs" dxfId="42" priority="68" operator="equal">
      <formula>"UHC"</formula>
    </cfRule>
    <cfRule type="cellIs" dxfId="41" priority="69" operator="equal">
      <formula>"NHP"</formula>
    </cfRule>
    <cfRule type="cellIs" dxfId="40" priority="70" operator="equal">
      <formula>"BCBS"</formula>
    </cfRule>
  </conditionalFormatting>
  <conditionalFormatting sqref="K14:M14">
    <cfRule type="cellIs" dxfId="39" priority="58" operator="equal">
      <formula>"Bronze"</formula>
    </cfRule>
    <cfRule type="cellIs" dxfId="38" priority="59" operator="equal">
      <formula>"Silver"</formula>
    </cfRule>
    <cfRule type="cellIs" dxfId="37" priority="60" operator="equal">
      <formula>"Gold"</formula>
    </cfRule>
    <cfRule type="cellIs" dxfId="36" priority="61" operator="equal">
      <formula>"UHC"</formula>
    </cfRule>
    <cfRule type="cellIs" dxfId="35" priority="62" operator="equal">
      <formula>"NHP"</formula>
    </cfRule>
    <cfRule type="cellIs" dxfId="34" priority="63" operator="equal">
      <formula>"BCBS"</formula>
    </cfRule>
  </conditionalFormatting>
  <conditionalFormatting sqref="Q14">
    <cfRule type="cellIs" dxfId="33" priority="16" operator="equal">
      <formula>"Bronze"</formula>
    </cfRule>
    <cfRule type="cellIs" dxfId="32" priority="17" operator="equal">
      <formula>"Silver"</formula>
    </cfRule>
    <cfRule type="cellIs" dxfId="31" priority="18" operator="equal">
      <formula>"Gold"</formula>
    </cfRule>
    <cfRule type="cellIs" dxfId="30" priority="19" operator="equal">
      <formula>"UHC"</formula>
    </cfRule>
    <cfRule type="cellIs" dxfId="29" priority="20" operator="equal">
      <formula>"NHP"</formula>
    </cfRule>
    <cfRule type="cellIs" dxfId="28" priority="21" operator="equal">
      <formula>"BCBS"</formula>
    </cfRule>
  </conditionalFormatting>
  <conditionalFormatting sqref="L5">
    <cfRule type="cellIs" dxfId="27" priority="9" operator="equal">
      <formula>"Bronze"</formula>
    </cfRule>
    <cfRule type="cellIs" dxfId="26" priority="10" operator="equal">
      <formula>"Silver"</formula>
    </cfRule>
    <cfRule type="cellIs" dxfId="25" priority="11" operator="equal">
      <formula>"Gold"</formula>
    </cfRule>
    <cfRule type="cellIs" dxfId="24" priority="12" operator="equal">
      <formula>"UHC"</formula>
    </cfRule>
    <cfRule type="cellIs" dxfId="23" priority="13" operator="equal">
      <formula>"NHP"</formula>
    </cfRule>
    <cfRule type="cellIs" dxfId="22" priority="14" operator="equal">
      <formula>"BCBS"</formula>
    </cfRule>
  </conditionalFormatting>
  <conditionalFormatting sqref="L4">
    <cfRule type="cellIs" dxfId="21" priority="2" operator="equal">
      <formula>"Bronze"</formula>
    </cfRule>
    <cfRule type="cellIs" dxfId="20" priority="3" operator="equal">
      <formula>"Silver"</formula>
    </cfRule>
    <cfRule type="cellIs" dxfId="19" priority="4" operator="equal">
      <formula>"Gold"</formula>
    </cfRule>
    <cfRule type="cellIs" dxfId="18" priority="5" operator="equal">
      <formula>"UHC"</formula>
    </cfRule>
    <cfRule type="cellIs" dxfId="17" priority="6" operator="equal">
      <formula>"NHP"</formula>
    </cfRule>
    <cfRule type="cellIs" dxfId="16" priority="7" operator="equal">
      <formula>"BCBS"</formula>
    </cfRule>
  </conditionalFormatting>
  <dataValidations count="1">
    <dataValidation type="textLength" operator="equal" allowBlank="1" showInputMessage="1" showErrorMessage="1" errorTitle="Value not valid" error="Enter alphanumeric value up to 14 characters." promptTitle="Required:" prompt="Enter a unique identifier (Plan ID) for this plan.  (Enter alphanumeric value up to 14 characters.)" sqref="N3:O3 Q3 L3 J3" xr:uid="{00000000-0002-0000-0200-000000000000}">
      <formula1>14</formula1>
    </dataValidation>
  </dataValidations>
  <pageMargins left="0.7" right="0.7" top="0.75" bottom="0.75" header="0.3" footer="0.3"/>
  <pageSetup paperSize="5" scale="49" orientation="landscape" r:id="rId1"/>
  <extLst>
    <ext xmlns:x14="http://schemas.microsoft.com/office/spreadsheetml/2009/9/main" uri="{78C0D931-6437-407d-A8EE-F0AAD7539E65}">
      <x14:conditionalFormattings>
        <x14:conditionalFormatting xmlns:xm="http://schemas.microsoft.com/office/excel/2006/main">
          <x14:cfRule type="containsText" priority="561" operator="containsText" id="{096B6518-09F6-4FDA-B9CD-C37D1A22193D}">
            <xm:f>NOT(ISERROR(SEARCH("Plat",A1)))</xm:f>
            <xm:f>"Plat"</xm:f>
            <x14:dxf>
              <fill>
                <patternFill>
                  <bgColor theme="0" tint="-4.9989318521683403E-2"/>
                </patternFill>
              </fill>
            </x14:dxf>
          </x14:cfRule>
          <xm:sqref>A7:A14 R1 B31:E31 A16:A54 P6 A15:C15 P14 R14 C5:M5 P5:R5 P7:R13 P15:R54 B32:J54 G31:J31 K6:K13 M6:M13 B16:J30 E15:J15 K15:K54 M15:M54 B6:J14 L6:L54 C2:R2</xm:sqref>
        </x14:conditionalFormatting>
        <x14:conditionalFormatting xmlns:xm="http://schemas.microsoft.com/office/excel/2006/main">
          <x14:cfRule type="containsText" priority="463" operator="containsText" id="{9DDE1854-0C33-4BF3-93B9-D8AE19C10472}">
            <xm:f>NOT(ISERROR(SEARCH("Plat",V28)))</xm:f>
            <xm:f>"Plat"</xm:f>
            <x14:dxf>
              <fill>
                <patternFill>
                  <bgColor theme="0" tint="-4.9989318521683403E-2"/>
                </patternFill>
              </fill>
            </x14:dxf>
          </x14:cfRule>
          <xm:sqref>V28</xm:sqref>
        </x14:conditionalFormatting>
        <x14:conditionalFormatting xmlns:xm="http://schemas.microsoft.com/office/excel/2006/main">
          <x14:cfRule type="containsText" priority="456" operator="containsText" id="{BF513B45-9A02-4817-9018-75B8C21D9033}">
            <xm:f>NOT(ISERROR(SEARCH("Plat",W28)))</xm:f>
            <xm:f>"Plat"</xm:f>
            <x14:dxf>
              <fill>
                <patternFill>
                  <bgColor theme="0" tint="-4.9989318521683403E-2"/>
                </patternFill>
              </fill>
            </x14:dxf>
          </x14:cfRule>
          <xm:sqref>W28:X28</xm:sqref>
        </x14:conditionalFormatting>
        <x14:conditionalFormatting xmlns:xm="http://schemas.microsoft.com/office/excel/2006/main">
          <x14:cfRule type="containsText" priority="374" operator="containsText" id="{86900EC5-61D1-4170-AF06-E67A77EB2732}">
            <xm:f>NOT(ISERROR(SEARCH("Plat",F31)))</xm:f>
            <xm:f>"Plat"</xm:f>
            <x14:dxf>
              <fill>
                <patternFill>
                  <bgColor theme="0" tint="-4.9989318521683403E-2"/>
                </patternFill>
              </fill>
            </x14:dxf>
          </x14:cfRule>
          <xm:sqref>F31</xm:sqref>
        </x14:conditionalFormatting>
        <x14:conditionalFormatting xmlns:xm="http://schemas.microsoft.com/office/excel/2006/main">
          <x14:cfRule type="containsText" priority="339" operator="containsText" id="{15C13EBE-BA0E-433D-8F77-0F26301436EC}">
            <xm:f>NOT(ISERROR(SEARCH("Plat",N6)))</xm:f>
            <xm:f>"Plat"</xm:f>
            <x14:dxf>
              <fill>
                <patternFill>
                  <bgColor theme="0" tint="-4.9989318521683403E-2"/>
                </patternFill>
              </fill>
            </x14:dxf>
          </x14:cfRule>
          <xm:sqref>N6:O13 N16:O54</xm:sqref>
        </x14:conditionalFormatting>
        <x14:conditionalFormatting xmlns:xm="http://schemas.microsoft.com/office/excel/2006/main">
          <x14:cfRule type="containsText" priority="190" operator="containsText" id="{2B0AD6B0-A59E-443F-9FEC-DD1E9F626E93}">
            <xm:f>NOT(ISERROR(SEARCH("Plat",N14)))</xm:f>
            <xm:f>"Plat"</xm:f>
            <x14:dxf>
              <fill>
                <patternFill>
                  <bgColor theme="0" tint="-4.9989318521683403E-2"/>
                </patternFill>
              </fill>
            </x14:dxf>
          </x14:cfRule>
          <xm:sqref>N14:O14</xm:sqref>
        </x14:conditionalFormatting>
        <x14:conditionalFormatting xmlns:xm="http://schemas.microsoft.com/office/excel/2006/main">
          <x14:cfRule type="containsText" priority="155" operator="containsText" id="{D91E36F9-FA5D-4B95-8705-A55B6FFCE4E0}">
            <xm:f>NOT(ISERROR(SEARCH("Plat",N5)))</xm:f>
            <xm:f>"Plat"</xm:f>
            <x14:dxf>
              <fill>
                <patternFill>
                  <bgColor theme="0" tint="-4.9989318521683403E-2"/>
                </patternFill>
              </fill>
            </x14:dxf>
          </x14:cfRule>
          <xm:sqref>N5:O5</xm:sqref>
        </x14:conditionalFormatting>
        <x14:conditionalFormatting xmlns:xm="http://schemas.microsoft.com/office/excel/2006/main">
          <x14:cfRule type="containsText" priority="141" operator="containsText" id="{B8998537-677E-4611-A733-0B9B401E9A95}">
            <xm:f>NOT(ISERROR(SEARCH("Plat",N15)))</xm:f>
            <xm:f>"Plat"</xm:f>
            <x14:dxf>
              <fill>
                <patternFill>
                  <bgColor theme="0" tint="-4.9989318521683403E-2"/>
                </patternFill>
              </fill>
            </x14:dxf>
          </x14:cfRule>
          <xm:sqref>N15:O15</xm:sqref>
        </x14:conditionalFormatting>
        <x14:conditionalFormatting xmlns:xm="http://schemas.microsoft.com/office/excel/2006/main">
          <x14:cfRule type="containsText" priority="85" operator="containsText" id="{A5C66FA3-CE88-447C-9A00-29E9FE4583A5}">
            <xm:f>NOT(ISERROR(SEARCH("Plat",F4)))</xm:f>
            <xm:f>"Plat"</xm:f>
            <x14:dxf>
              <fill>
                <patternFill>
                  <bgColor theme="0" tint="-4.9989318521683403E-2"/>
                </patternFill>
              </fill>
            </x14:dxf>
          </x14:cfRule>
          <xm:sqref>F4</xm:sqref>
        </x14:conditionalFormatting>
        <x14:conditionalFormatting xmlns:xm="http://schemas.microsoft.com/office/excel/2006/main">
          <x14:cfRule type="containsText" priority="78" operator="containsText" id="{2186D4D7-CB99-45EB-97C5-850871AE4DC1}">
            <xm:f>NOT(ISERROR(SEARCH("Plat",K4)))</xm:f>
            <xm:f>"Plat"</xm:f>
            <x14:dxf>
              <fill>
                <patternFill>
                  <bgColor theme="0" tint="-4.9989318521683403E-2"/>
                </patternFill>
              </fill>
            </x14:dxf>
          </x14:cfRule>
          <xm:sqref>K4:M4</xm:sqref>
        </x14:conditionalFormatting>
        <x14:conditionalFormatting xmlns:xm="http://schemas.microsoft.com/office/excel/2006/main">
          <x14:cfRule type="containsText" priority="71" operator="containsText" id="{83A781AA-EF71-4CFB-9D2E-5AF68D02DED8}">
            <xm:f>NOT(ISERROR(SEARCH("Plat",P4)))</xm:f>
            <xm:f>"Plat"</xm:f>
            <x14:dxf>
              <fill>
                <patternFill>
                  <bgColor theme="0" tint="-4.9989318521683403E-2"/>
                </patternFill>
              </fill>
            </x14:dxf>
          </x14:cfRule>
          <xm:sqref>P4</xm:sqref>
        </x14:conditionalFormatting>
        <x14:conditionalFormatting xmlns:xm="http://schemas.microsoft.com/office/excel/2006/main">
          <x14:cfRule type="containsText" priority="64" operator="containsText" id="{2D98CD88-5D0A-4AAF-97FF-1ED78635DA9D}">
            <xm:f>NOT(ISERROR(SEARCH("Plat",R4)))</xm:f>
            <xm:f>"Plat"</xm:f>
            <x14:dxf>
              <fill>
                <patternFill>
                  <bgColor theme="0" tint="-4.9989318521683403E-2"/>
                </patternFill>
              </fill>
            </x14:dxf>
          </x14:cfRule>
          <xm:sqref>R4</xm:sqref>
        </x14:conditionalFormatting>
        <x14:conditionalFormatting xmlns:xm="http://schemas.microsoft.com/office/excel/2006/main">
          <x14:cfRule type="containsText" priority="57" operator="containsText" id="{AF918319-4F8B-41E1-AC97-862DF3E42717}">
            <xm:f>NOT(ISERROR(SEARCH("Plat",K14)))</xm:f>
            <xm:f>"Plat"</xm:f>
            <x14:dxf>
              <fill>
                <patternFill>
                  <bgColor theme="0" tint="-4.9989318521683403E-2"/>
                </patternFill>
              </fill>
            </x14:dxf>
          </x14:cfRule>
          <xm:sqref>K14:M14</xm:sqref>
        </x14:conditionalFormatting>
        <x14:conditionalFormatting xmlns:xm="http://schemas.microsoft.com/office/excel/2006/main">
          <x14:cfRule type="containsText" priority="15" operator="containsText" id="{CCE2833E-95BC-4556-970A-A119F568E293}">
            <xm:f>NOT(ISERROR(SEARCH("Plat",Q14)))</xm:f>
            <xm:f>"Plat"</xm:f>
            <x14:dxf>
              <fill>
                <patternFill>
                  <bgColor theme="0" tint="-4.9989318521683403E-2"/>
                </patternFill>
              </fill>
            </x14:dxf>
          </x14:cfRule>
          <xm:sqref>Q14</xm:sqref>
        </x14:conditionalFormatting>
        <x14:conditionalFormatting xmlns:xm="http://schemas.microsoft.com/office/excel/2006/main">
          <x14:cfRule type="containsText" priority="8" operator="containsText" id="{6392E354-CB61-49C3-965B-BE5B40DA1BE3}">
            <xm:f>NOT(ISERROR(SEARCH("Plat",L5)))</xm:f>
            <xm:f>"Plat"</xm:f>
            <x14:dxf>
              <fill>
                <patternFill>
                  <bgColor theme="0" tint="-4.9989318521683403E-2"/>
                </patternFill>
              </fill>
            </x14:dxf>
          </x14:cfRule>
          <xm:sqref>L5</xm:sqref>
        </x14:conditionalFormatting>
        <x14:conditionalFormatting xmlns:xm="http://schemas.microsoft.com/office/excel/2006/main">
          <x14:cfRule type="containsText" priority="1" operator="containsText" id="{06855B9A-23D4-49E1-97A7-E0C7627002FA}">
            <xm:f>NOT(ISERROR(SEARCH("Plat",L4)))</xm:f>
            <xm:f>"Plat"</xm:f>
            <x14:dxf>
              <fill>
                <patternFill>
                  <bgColor theme="0" tint="-4.9989318521683403E-2"/>
                </patternFill>
              </fill>
            </x14:dxf>
          </x14:cfRule>
          <xm:sqref>L4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1"/>
  <sheetViews>
    <sheetView topLeftCell="A115" workbookViewId="0">
      <selection activeCell="A8" sqref="A8:XFD8"/>
    </sheetView>
  </sheetViews>
  <sheetFormatPr defaultColWidth="8.7109375" defaultRowHeight="15" x14ac:dyDescent="0.25"/>
  <sheetData>
    <row r="1" spans="1:8" ht="15.75" thickBot="1" x14ac:dyDescent="0.3">
      <c r="A1" s="105" t="s">
        <v>86</v>
      </c>
      <c r="B1" s="104" t="s">
        <v>87</v>
      </c>
      <c r="C1" s="3"/>
      <c r="D1" s="3"/>
      <c r="E1" s="3"/>
      <c r="F1" s="3"/>
      <c r="G1" s="3"/>
      <c r="H1" s="3"/>
    </row>
    <row r="2" spans="1:8" x14ac:dyDescent="0.25">
      <c r="A2" s="102">
        <v>0</v>
      </c>
      <c r="B2" s="103">
        <v>0.76500000000000001</v>
      </c>
      <c r="C2" s="3"/>
      <c r="D2" s="3"/>
      <c r="E2" s="3"/>
      <c r="F2" s="3"/>
      <c r="G2" s="3"/>
      <c r="H2" s="3"/>
    </row>
    <row r="3" spans="1:8" x14ac:dyDescent="0.25">
      <c r="A3" s="99">
        <v>1</v>
      </c>
      <c r="B3" s="100">
        <v>0.76500000000000001</v>
      </c>
      <c r="C3" s="3"/>
      <c r="D3" s="3"/>
      <c r="E3" s="3"/>
      <c r="F3" s="3"/>
      <c r="G3" s="3"/>
      <c r="H3" s="3"/>
    </row>
    <row r="4" spans="1:8" x14ac:dyDescent="0.25">
      <c r="A4" s="99">
        <v>2</v>
      </c>
      <c r="B4" s="100">
        <v>0.76500000000000001</v>
      </c>
      <c r="C4" s="3"/>
      <c r="D4" s="3"/>
      <c r="E4" s="3"/>
      <c r="F4" s="3"/>
      <c r="G4" s="3"/>
      <c r="H4" s="3"/>
    </row>
    <row r="5" spans="1:8" x14ac:dyDescent="0.25">
      <c r="A5" s="99">
        <v>3</v>
      </c>
      <c r="B5" s="100">
        <v>0.76500000000000001</v>
      </c>
      <c r="C5" s="3"/>
      <c r="D5" s="3"/>
      <c r="E5" s="3"/>
      <c r="F5" s="3"/>
      <c r="G5" s="3"/>
      <c r="H5" s="3"/>
    </row>
    <row r="6" spans="1:8" x14ac:dyDescent="0.25">
      <c r="A6" s="99">
        <v>4</v>
      </c>
      <c r="B6" s="100">
        <v>0.76500000000000001</v>
      </c>
      <c r="C6" s="3"/>
      <c r="D6" s="3"/>
      <c r="E6" s="3"/>
      <c r="F6" s="3"/>
      <c r="G6" s="3"/>
      <c r="H6" s="3"/>
    </row>
    <row r="7" spans="1:8" x14ac:dyDescent="0.25">
      <c r="A7" s="99">
        <v>5</v>
      </c>
      <c r="B7" s="100">
        <v>0.76500000000000001</v>
      </c>
      <c r="C7" s="3"/>
      <c r="D7" s="3"/>
      <c r="E7" s="3"/>
      <c r="F7" s="3"/>
      <c r="G7" s="3"/>
      <c r="H7" s="3"/>
    </row>
    <row r="8" spans="1:8" x14ac:dyDescent="0.25">
      <c r="A8" s="99">
        <v>6</v>
      </c>
      <c r="B8" s="100">
        <v>0.76500000000000001</v>
      </c>
      <c r="C8" s="3"/>
      <c r="D8" s="3"/>
      <c r="E8" s="3"/>
      <c r="F8" s="3"/>
      <c r="G8" s="3"/>
      <c r="H8" s="3"/>
    </row>
    <row r="9" spans="1:8" x14ac:dyDescent="0.25">
      <c r="A9" s="99">
        <v>7</v>
      </c>
      <c r="B9" s="100">
        <v>0.76500000000000001</v>
      </c>
      <c r="C9" s="3"/>
      <c r="D9" s="3"/>
      <c r="E9" s="3"/>
      <c r="F9" s="3"/>
      <c r="G9" s="3"/>
      <c r="H9" s="3"/>
    </row>
    <row r="10" spans="1:8" x14ac:dyDescent="0.25">
      <c r="A10" s="99">
        <v>8</v>
      </c>
      <c r="B10" s="100">
        <v>0.76500000000000001</v>
      </c>
      <c r="C10" s="3"/>
      <c r="D10" s="3"/>
      <c r="E10" s="3"/>
      <c r="F10" s="3"/>
      <c r="G10" s="3"/>
      <c r="H10" s="3"/>
    </row>
    <row r="11" spans="1:8" x14ac:dyDescent="0.25">
      <c r="A11" s="99">
        <v>9</v>
      </c>
      <c r="B11" s="100">
        <v>0.76500000000000001</v>
      </c>
      <c r="C11" s="3"/>
      <c r="D11" s="3"/>
      <c r="E11" s="3"/>
      <c r="F11" s="3"/>
      <c r="G11" s="3"/>
      <c r="H11" s="3"/>
    </row>
    <row r="12" spans="1:8" x14ac:dyDescent="0.25">
      <c r="A12" s="99">
        <v>10</v>
      </c>
      <c r="B12" s="100">
        <v>0.76500000000000001</v>
      </c>
      <c r="C12" s="3"/>
      <c r="D12" s="3"/>
      <c r="E12" s="3"/>
      <c r="F12" s="3"/>
      <c r="G12" s="3"/>
      <c r="H12" s="3"/>
    </row>
    <row r="13" spans="1:8" x14ac:dyDescent="0.25">
      <c r="A13" s="99">
        <v>11</v>
      </c>
      <c r="B13" s="100">
        <v>0.76500000000000001</v>
      </c>
      <c r="C13" s="3"/>
      <c r="D13" s="3"/>
      <c r="E13" s="3"/>
      <c r="F13" s="3"/>
      <c r="G13" s="3"/>
      <c r="H13" s="3"/>
    </row>
    <row r="14" spans="1:8" x14ac:dyDescent="0.25">
      <c r="A14" s="99">
        <v>12</v>
      </c>
      <c r="B14" s="100">
        <v>0.76500000000000001</v>
      </c>
      <c r="C14" s="3"/>
      <c r="D14" s="3"/>
      <c r="E14" s="3"/>
      <c r="F14" s="3"/>
      <c r="G14" s="3"/>
      <c r="H14" s="3"/>
    </row>
    <row r="15" spans="1:8" x14ac:dyDescent="0.25">
      <c r="A15" s="99">
        <v>13</v>
      </c>
      <c r="B15" s="100">
        <v>0.76500000000000001</v>
      </c>
      <c r="C15" s="3"/>
      <c r="D15" s="3"/>
      <c r="E15" s="3"/>
      <c r="F15" s="3"/>
      <c r="G15" s="3"/>
      <c r="H15" s="3"/>
    </row>
    <row r="16" spans="1:8" x14ac:dyDescent="0.25">
      <c r="A16" s="99">
        <v>14</v>
      </c>
      <c r="B16" s="100">
        <v>0.76500000000000001</v>
      </c>
      <c r="C16" s="3"/>
      <c r="D16" s="3"/>
      <c r="E16" s="3"/>
      <c r="F16" s="3"/>
      <c r="G16" s="3"/>
      <c r="H16" s="3"/>
    </row>
    <row r="17" spans="1:8" x14ac:dyDescent="0.25">
      <c r="A17" s="99">
        <v>15</v>
      </c>
      <c r="B17" s="100">
        <v>0.83299999999999996</v>
      </c>
      <c r="C17" s="3"/>
      <c r="D17" s="3"/>
      <c r="E17" s="3"/>
      <c r="F17" s="3"/>
      <c r="G17" s="3"/>
      <c r="H17" s="3"/>
    </row>
    <row r="18" spans="1:8" x14ac:dyDescent="0.25">
      <c r="A18" s="99">
        <v>16</v>
      </c>
      <c r="B18" s="100">
        <v>0.85899999999999999</v>
      </c>
      <c r="C18" s="3"/>
      <c r="D18" s="3"/>
      <c r="E18" s="3"/>
      <c r="F18" s="3"/>
      <c r="G18" s="3"/>
      <c r="H18" s="3"/>
    </row>
    <row r="19" spans="1:8" x14ac:dyDescent="0.25">
      <c r="A19" s="99">
        <v>17</v>
      </c>
      <c r="B19" s="100">
        <v>0.88500000000000001</v>
      </c>
      <c r="C19" s="3"/>
      <c r="D19" s="3"/>
      <c r="E19" s="3"/>
      <c r="F19" s="3"/>
      <c r="G19" s="3"/>
      <c r="H19" s="3"/>
    </row>
    <row r="20" spans="1:8" x14ac:dyDescent="0.25">
      <c r="A20" s="99">
        <v>18</v>
      </c>
      <c r="B20" s="100">
        <v>0.91300000000000003</v>
      </c>
      <c r="C20" s="3"/>
      <c r="D20" s="3"/>
      <c r="E20" s="3"/>
      <c r="F20" s="3"/>
      <c r="G20" s="3"/>
      <c r="H20" s="3"/>
    </row>
    <row r="21" spans="1:8" x14ac:dyDescent="0.25">
      <c r="A21" s="99">
        <v>19</v>
      </c>
      <c r="B21" s="100">
        <v>0.94099999999999995</v>
      </c>
      <c r="C21" s="3"/>
      <c r="D21" s="3"/>
      <c r="E21" s="3"/>
      <c r="F21" s="3"/>
      <c r="G21" s="3"/>
      <c r="H21" s="3"/>
    </row>
    <row r="22" spans="1:8" x14ac:dyDescent="0.25">
      <c r="A22" s="99">
        <v>20</v>
      </c>
      <c r="B22" s="100">
        <v>0.97</v>
      </c>
      <c r="C22" s="3"/>
      <c r="D22" s="3"/>
      <c r="E22" s="3"/>
      <c r="F22" s="3"/>
      <c r="G22" s="3"/>
      <c r="H22" s="3"/>
    </row>
    <row r="23" spans="1:8" x14ac:dyDescent="0.25">
      <c r="A23" s="99">
        <v>21</v>
      </c>
      <c r="B23" s="100">
        <v>1</v>
      </c>
      <c r="C23" s="3"/>
      <c r="D23" s="3"/>
      <c r="E23" s="3"/>
      <c r="F23" s="3"/>
      <c r="G23" s="3"/>
      <c r="H23" s="3"/>
    </row>
    <row r="24" spans="1:8" x14ac:dyDescent="0.25">
      <c r="A24" s="101">
        <v>22</v>
      </c>
      <c r="B24" s="100">
        <v>1</v>
      </c>
      <c r="C24" s="3"/>
      <c r="D24" s="3"/>
      <c r="E24" s="3"/>
      <c r="F24" s="3"/>
      <c r="G24" s="3"/>
      <c r="H24" s="3"/>
    </row>
    <row r="25" spans="1:8" x14ac:dyDescent="0.25">
      <c r="A25" s="101">
        <v>23</v>
      </c>
      <c r="B25" s="100">
        <v>1</v>
      </c>
      <c r="C25" s="3"/>
      <c r="D25" s="3"/>
      <c r="E25" s="3"/>
      <c r="F25" s="3"/>
      <c r="G25" s="3"/>
      <c r="H25" s="3"/>
    </row>
    <row r="26" spans="1:8" x14ac:dyDescent="0.25">
      <c r="A26" s="101">
        <v>24</v>
      </c>
      <c r="B26" s="100">
        <v>1</v>
      </c>
      <c r="C26" s="3"/>
      <c r="D26" s="3"/>
      <c r="E26" s="3"/>
      <c r="F26" s="3"/>
      <c r="G26" s="3"/>
      <c r="H26" s="3"/>
    </row>
    <row r="27" spans="1:8" x14ac:dyDescent="0.25">
      <c r="A27" s="101">
        <v>25</v>
      </c>
      <c r="B27" s="100">
        <v>1.004</v>
      </c>
      <c r="C27" s="3"/>
      <c r="D27" s="3"/>
      <c r="E27" s="3"/>
      <c r="F27" s="3"/>
      <c r="G27" s="3"/>
      <c r="H27" s="3"/>
    </row>
    <row r="28" spans="1:8" x14ac:dyDescent="0.25">
      <c r="A28" s="101">
        <v>26</v>
      </c>
      <c r="B28" s="100">
        <v>1.024</v>
      </c>
      <c r="C28" s="3"/>
      <c r="D28" s="3"/>
      <c r="E28" s="3"/>
      <c r="F28" s="3"/>
      <c r="G28" s="3"/>
      <c r="H28" s="3"/>
    </row>
    <row r="29" spans="1:8" x14ac:dyDescent="0.25">
      <c r="A29" s="101">
        <v>27</v>
      </c>
      <c r="B29" s="100">
        <v>1.048</v>
      </c>
      <c r="C29" s="3"/>
      <c r="D29" s="3"/>
      <c r="E29" s="3"/>
      <c r="F29" s="3"/>
      <c r="G29" s="3"/>
      <c r="H29" s="3"/>
    </row>
    <row r="30" spans="1:8" x14ac:dyDescent="0.25">
      <c r="A30" s="101">
        <v>28</v>
      </c>
      <c r="B30" s="100">
        <v>1.087</v>
      </c>
      <c r="C30" s="3"/>
      <c r="D30" s="3"/>
      <c r="E30" s="3"/>
      <c r="F30" s="3"/>
      <c r="G30" s="3"/>
      <c r="H30" s="3"/>
    </row>
    <row r="31" spans="1:8" x14ac:dyDescent="0.25">
      <c r="A31" s="101">
        <v>29</v>
      </c>
      <c r="B31" s="100">
        <v>1.119</v>
      </c>
      <c r="C31" s="3"/>
      <c r="D31" s="3"/>
      <c r="E31" s="3"/>
      <c r="F31" s="3"/>
      <c r="G31" s="3"/>
      <c r="H31" s="3"/>
    </row>
    <row r="32" spans="1:8" x14ac:dyDescent="0.25">
      <c r="A32" s="101">
        <v>30</v>
      </c>
      <c r="B32" s="100">
        <v>1.135</v>
      </c>
      <c r="C32" s="3"/>
      <c r="D32" s="3"/>
      <c r="E32" s="3"/>
      <c r="F32" s="3"/>
      <c r="G32" s="3"/>
      <c r="H32" s="3"/>
    </row>
    <row r="33" spans="1:2" x14ac:dyDescent="0.25">
      <c r="A33" s="101">
        <v>31</v>
      </c>
      <c r="B33" s="100">
        <v>1.159</v>
      </c>
    </row>
    <row r="34" spans="1:2" x14ac:dyDescent="0.25">
      <c r="A34" s="101">
        <v>32</v>
      </c>
      <c r="B34" s="100">
        <v>1.1830000000000001</v>
      </c>
    </row>
    <row r="35" spans="1:2" x14ac:dyDescent="0.25">
      <c r="A35" s="101">
        <v>33</v>
      </c>
      <c r="B35" s="100">
        <v>1.198</v>
      </c>
    </row>
    <row r="36" spans="1:2" x14ac:dyDescent="0.25">
      <c r="A36" s="101">
        <v>34</v>
      </c>
      <c r="B36" s="100">
        <v>1.214</v>
      </c>
    </row>
    <row r="37" spans="1:2" x14ac:dyDescent="0.25">
      <c r="A37" s="101">
        <v>35</v>
      </c>
      <c r="B37" s="100">
        <v>1.222</v>
      </c>
    </row>
    <row r="38" spans="1:2" x14ac:dyDescent="0.25">
      <c r="A38" s="101">
        <v>36</v>
      </c>
      <c r="B38" s="100">
        <v>1.23</v>
      </c>
    </row>
    <row r="39" spans="1:2" x14ac:dyDescent="0.25">
      <c r="A39" s="101">
        <v>37</v>
      </c>
      <c r="B39" s="100">
        <v>1.238</v>
      </c>
    </row>
    <row r="40" spans="1:2" x14ac:dyDescent="0.25">
      <c r="A40" s="101">
        <v>38</v>
      </c>
      <c r="B40" s="100">
        <v>1.246</v>
      </c>
    </row>
    <row r="41" spans="1:2" x14ac:dyDescent="0.25">
      <c r="A41" s="101">
        <v>39</v>
      </c>
      <c r="B41" s="100">
        <v>1.262</v>
      </c>
    </row>
    <row r="42" spans="1:2" x14ac:dyDescent="0.25">
      <c r="A42" s="101">
        <v>40</v>
      </c>
      <c r="B42" s="100">
        <v>1.278</v>
      </c>
    </row>
    <row r="43" spans="1:2" x14ac:dyDescent="0.25">
      <c r="A43" s="101">
        <v>41</v>
      </c>
      <c r="B43" s="100">
        <v>1.302</v>
      </c>
    </row>
    <row r="44" spans="1:2" x14ac:dyDescent="0.25">
      <c r="A44" s="101">
        <v>42</v>
      </c>
      <c r="B44" s="100">
        <v>1.325</v>
      </c>
    </row>
    <row r="45" spans="1:2" x14ac:dyDescent="0.25">
      <c r="A45" s="101">
        <v>43</v>
      </c>
      <c r="B45" s="100">
        <v>1.357</v>
      </c>
    </row>
    <row r="46" spans="1:2" x14ac:dyDescent="0.25">
      <c r="A46" s="101">
        <v>44</v>
      </c>
      <c r="B46" s="100">
        <v>1.397</v>
      </c>
    </row>
    <row r="47" spans="1:2" x14ac:dyDescent="0.25">
      <c r="A47" s="101">
        <v>45</v>
      </c>
      <c r="B47" s="100">
        <v>1.444</v>
      </c>
    </row>
    <row r="48" spans="1:2" x14ac:dyDescent="0.25">
      <c r="A48" s="101">
        <v>46</v>
      </c>
      <c r="B48" s="100">
        <v>1.5</v>
      </c>
    </row>
    <row r="49" spans="1:2" x14ac:dyDescent="0.25">
      <c r="A49" s="101">
        <v>47</v>
      </c>
      <c r="B49" s="100">
        <v>1.5629999999999999</v>
      </c>
    </row>
    <row r="50" spans="1:2" x14ac:dyDescent="0.25">
      <c r="A50" s="101">
        <v>48</v>
      </c>
      <c r="B50" s="100">
        <v>1.635</v>
      </c>
    </row>
    <row r="51" spans="1:2" x14ac:dyDescent="0.25">
      <c r="A51" s="101">
        <v>49</v>
      </c>
      <c r="B51" s="100">
        <v>1.706</v>
      </c>
    </row>
    <row r="52" spans="1:2" x14ac:dyDescent="0.25">
      <c r="A52" s="101">
        <v>50</v>
      </c>
      <c r="B52" s="100">
        <v>1.786</v>
      </c>
    </row>
    <row r="53" spans="1:2" x14ac:dyDescent="0.25">
      <c r="A53" s="101">
        <v>51</v>
      </c>
      <c r="B53" s="100">
        <v>1.865</v>
      </c>
    </row>
    <row r="54" spans="1:2" x14ac:dyDescent="0.25">
      <c r="A54" s="101">
        <v>52</v>
      </c>
      <c r="B54" s="100">
        <v>1.952</v>
      </c>
    </row>
    <row r="55" spans="1:2" x14ac:dyDescent="0.25">
      <c r="A55" s="101">
        <v>53</v>
      </c>
      <c r="B55" s="100">
        <v>2.04</v>
      </c>
    </row>
    <row r="56" spans="1:2" x14ac:dyDescent="0.25">
      <c r="A56" s="101">
        <v>54</v>
      </c>
      <c r="B56" s="100">
        <v>2.1349999999999998</v>
      </c>
    </row>
    <row r="57" spans="1:2" x14ac:dyDescent="0.25">
      <c r="A57" s="101">
        <v>55</v>
      </c>
      <c r="B57" s="100">
        <v>2.23</v>
      </c>
    </row>
    <row r="58" spans="1:2" x14ac:dyDescent="0.25">
      <c r="A58" s="101">
        <v>56</v>
      </c>
      <c r="B58" s="100">
        <v>2.3330000000000002</v>
      </c>
    </row>
    <row r="59" spans="1:2" x14ac:dyDescent="0.25">
      <c r="A59" s="101">
        <v>57</v>
      </c>
      <c r="B59" s="100">
        <v>2.4369999999999998</v>
      </c>
    </row>
    <row r="60" spans="1:2" x14ac:dyDescent="0.25">
      <c r="A60" s="101">
        <v>58</v>
      </c>
      <c r="B60" s="100">
        <v>2.548</v>
      </c>
    </row>
    <row r="61" spans="1:2" x14ac:dyDescent="0.25">
      <c r="A61" s="101">
        <v>59</v>
      </c>
      <c r="B61" s="100">
        <v>2.6030000000000002</v>
      </c>
    </row>
    <row r="62" spans="1:2" x14ac:dyDescent="0.25">
      <c r="A62" s="101">
        <v>60</v>
      </c>
      <c r="B62" s="100">
        <v>2.714</v>
      </c>
    </row>
    <row r="63" spans="1:2" x14ac:dyDescent="0.25">
      <c r="A63" s="101">
        <v>61</v>
      </c>
      <c r="B63" s="100">
        <v>2.81</v>
      </c>
    </row>
    <row r="64" spans="1:2" x14ac:dyDescent="0.25">
      <c r="A64" s="101">
        <v>62</v>
      </c>
      <c r="B64" s="100">
        <v>2.8730000000000002</v>
      </c>
    </row>
    <row r="65" spans="1:2" x14ac:dyDescent="0.25">
      <c r="A65" s="101">
        <v>63</v>
      </c>
      <c r="B65" s="100">
        <v>2.952</v>
      </c>
    </row>
    <row r="66" spans="1:2" x14ac:dyDescent="0.25">
      <c r="A66" s="101">
        <v>64</v>
      </c>
      <c r="B66" s="100">
        <v>3</v>
      </c>
    </row>
    <row r="67" spans="1:2" x14ac:dyDescent="0.25">
      <c r="A67" s="101">
        <v>65</v>
      </c>
      <c r="B67" s="100">
        <v>3</v>
      </c>
    </row>
    <row r="68" spans="1:2" x14ac:dyDescent="0.25">
      <c r="A68" s="101">
        <v>66</v>
      </c>
      <c r="B68" s="100">
        <v>3</v>
      </c>
    </row>
    <row r="69" spans="1:2" x14ac:dyDescent="0.25">
      <c r="A69" s="101">
        <v>67</v>
      </c>
      <c r="B69" s="100">
        <v>3</v>
      </c>
    </row>
    <row r="70" spans="1:2" x14ac:dyDescent="0.25">
      <c r="A70" s="101">
        <v>68</v>
      </c>
      <c r="B70" s="100">
        <v>3</v>
      </c>
    </row>
    <row r="71" spans="1:2" x14ac:dyDescent="0.25">
      <c r="A71" s="101">
        <v>69</v>
      </c>
      <c r="B71" s="100">
        <v>3</v>
      </c>
    </row>
    <row r="72" spans="1:2" x14ac:dyDescent="0.25">
      <c r="A72" s="101">
        <v>70</v>
      </c>
      <c r="B72" s="100">
        <v>3</v>
      </c>
    </row>
    <row r="73" spans="1:2" x14ac:dyDescent="0.25">
      <c r="A73" s="101">
        <v>71</v>
      </c>
      <c r="B73" s="100">
        <v>3</v>
      </c>
    </row>
    <row r="74" spans="1:2" x14ac:dyDescent="0.25">
      <c r="A74" s="101">
        <v>72</v>
      </c>
      <c r="B74" s="100">
        <v>3</v>
      </c>
    </row>
    <row r="75" spans="1:2" x14ac:dyDescent="0.25">
      <c r="A75" s="101">
        <v>73</v>
      </c>
      <c r="B75" s="100">
        <v>3</v>
      </c>
    </row>
    <row r="76" spans="1:2" x14ac:dyDescent="0.25">
      <c r="A76" s="101">
        <v>74</v>
      </c>
      <c r="B76" s="100">
        <v>3</v>
      </c>
    </row>
    <row r="77" spans="1:2" x14ac:dyDescent="0.25">
      <c r="A77" s="101">
        <v>75</v>
      </c>
      <c r="B77" s="100">
        <v>3</v>
      </c>
    </row>
    <row r="78" spans="1:2" x14ac:dyDescent="0.25">
      <c r="A78" s="101">
        <v>76</v>
      </c>
      <c r="B78" s="100">
        <v>3</v>
      </c>
    </row>
    <row r="79" spans="1:2" x14ac:dyDescent="0.25">
      <c r="A79" s="101">
        <v>77</v>
      </c>
      <c r="B79" s="100">
        <v>3</v>
      </c>
    </row>
    <row r="80" spans="1:2" x14ac:dyDescent="0.25">
      <c r="A80" s="101">
        <v>78</v>
      </c>
      <c r="B80" s="100">
        <v>3</v>
      </c>
    </row>
    <row r="81" spans="1:2" x14ac:dyDescent="0.25">
      <c r="A81" s="101">
        <v>79</v>
      </c>
      <c r="B81" s="100">
        <v>3</v>
      </c>
    </row>
    <row r="82" spans="1:2" x14ac:dyDescent="0.25">
      <c r="A82" s="101">
        <v>80</v>
      </c>
      <c r="B82" s="100">
        <v>3</v>
      </c>
    </row>
    <row r="83" spans="1:2" x14ac:dyDescent="0.25">
      <c r="A83" s="101">
        <v>81</v>
      </c>
      <c r="B83" s="100">
        <v>3</v>
      </c>
    </row>
    <row r="84" spans="1:2" x14ac:dyDescent="0.25">
      <c r="A84" s="101">
        <v>82</v>
      </c>
      <c r="B84" s="100">
        <v>3</v>
      </c>
    </row>
    <row r="85" spans="1:2" x14ac:dyDescent="0.25">
      <c r="A85" s="101">
        <v>83</v>
      </c>
      <c r="B85" s="100">
        <v>3</v>
      </c>
    </row>
    <row r="86" spans="1:2" x14ac:dyDescent="0.25">
      <c r="A86" s="101">
        <v>84</v>
      </c>
      <c r="B86" s="100">
        <v>3</v>
      </c>
    </row>
    <row r="87" spans="1:2" x14ac:dyDescent="0.25">
      <c r="A87" s="101">
        <v>85</v>
      </c>
      <c r="B87" s="100">
        <v>3</v>
      </c>
    </row>
    <row r="88" spans="1:2" x14ac:dyDescent="0.25">
      <c r="A88" s="101">
        <v>86</v>
      </c>
      <c r="B88" s="100">
        <v>3</v>
      </c>
    </row>
    <row r="89" spans="1:2" x14ac:dyDescent="0.25">
      <c r="A89" s="101">
        <v>87</v>
      </c>
      <c r="B89" s="100">
        <v>3</v>
      </c>
    </row>
    <row r="90" spans="1:2" x14ac:dyDescent="0.25">
      <c r="A90" s="101">
        <v>88</v>
      </c>
      <c r="B90" s="100">
        <v>3</v>
      </c>
    </row>
    <row r="91" spans="1:2" x14ac:dyDescent="0.25">
      <c r="A91" s="101">
        <v>89</v>
      </c>
      <c r="B91" s="100">
        <v>3</v>
      </c>
    </row>
    <row r="92" spans="1:2" x14ac:dyDescent="0.25">
      <c r="A92" s="101">
        <v>90</v>
      </c>
      <c r="B92" s="100">
        <v>3</v>
      </c>
    </row>
    <row r="93" spans="1:2" x14ac:dyDescent="0.25">
      <c r="A93" s="101">
        <v>91</v>
      </c>
      <c r="B93" s="100">
        <v>3</v>
      </c>
    </row>
    <row r="94" spans="1:2" x14ac:dyDescent="0.25">
      <c r="A94" s="101">
        <v>92</v>
      </c>
      <c r="B94" s="100">
        <v>3</v>
      </c>
    </row>
    <row r="95" spans="1:2" x14ac:dyDescent="0.25">
      <c r="A95" s="101">
        <v>93</v>
      </c>
      <c r="B95" s="100">
        <v>3</v>
      </c>
    </row>
    <row r="96" spans="1:2" x14ac:dyDescent="0.25">
      <c r="A96" s="101">
        <v>94</v>
      </c>
      <c r="B96" s="100">
        <v>3</v>
      </c>
    </row>
    <row r="97" spans="1:2" x14ac:dyDescent="0.25">
      <c r="A97" s="101">
        <v>95</v>
      </c>
      <c r="B97" s="100">
        <v>3</v>
      </c>
    </row>
    <row r="98" spans="1:2" x14ac:dyDescent="0.25">
      <c r="A98" s="101">
        <v>96</v>
      </c>
      <c r="B98" s="100">
        <v>3</v>
      </c>
    </row>
    <row r="99" spans="1:2" x14ac:dyDescent="0.25">
      <c r="A99" s="101">
        <v>97</v>
      </c>
      <c r="B99" s="100">
        <v>3</v>
      </c>
    </row>
    <row r="100" spans="1:2" x14ac:dyDescent="0.25">
      <c r="A100" s="101">
        <v>98</v>
      </c>
      <c r="B100" s="100">
        <v>3</v>
      </c>
    </row>
    <row r="101" spans="1:2" x14ac:dyDescent="0.25">
      <c r="A101" s="101">
        <v>99</v>
      </c>
      <c r="B101" s="100">
        <v>3</v>
      </c>
    </row>
  </sheetData>
  <phoneticPr fontId="20" type="noConversion"/>
  <pageMargins left="0.7" right="0.7" top="0.75" bottom="0.75" header="0.3" footer="0.3"/>
  <pageSetup scale="72"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N30" sqref="N29:N30"/>
    </sheetView>
  </sheetViews>
  <sheetFormatPr defaultColWidth="8.7109375" defaultRowHeight="15" x14ac:dyDescent="0.25"/>
  <sheetData>
    <row r="1" spans="1:1" x14ac:dyDescent="0.25">
      <c r="A1" s="3" t="s">
        <v>88</v>
      </c>
    </row>
  </sheetData>
  <phoneticPr fontId="20" type="noConversion"/>
  <pageMargins left="0.7" right="0.7" top="0.75" bottom="0.75" header="0.3" footer="0.3"/>
  <pageSetup scale="7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7"/>
  <sheetViews>
    <sheetView workbookViewId="0">
      <selection activeCell="M7" sqref="M7"/>
    </sheetView>
  </sheetViews>
  <sheetFormatPr defaultColWidth="8.7109375" defaultRowHeight="15" x14ac:dyDescent="0.25"/>
  <sheetData>
    <row r="1" spans="1:30" x14ac:dyDescent="0.25">
      <c r="A1" s="3" t="s">
        <v>89</v>
      </c>
      <c r="B1" s="3"/>
      <c r="C1" s="3"/>
      <c r="D1" s="3"/>
      <c r="E1" s="3"/>
      <c r="F1" s="3"/>
      <c r="G1" s="3"/>
      <c r="H1" s="3"/>
      <c r="I1" s="3"/>
      <c r="J1" s="3"/>
      <c r="K1" s="3"/>
      <c r="L1" s="3"/>
      <c r="M1" s="3"/>
      <c r="N1" s="3"/>
      <c r="O1" s="3"/>
      <c r="P1" s="3"/>
      <c r="Q1" s="3"/>
      <c r="R1" s="3"/>
      <c r="S1" s="3"/>
      <c r="T1" s="3"/>
      <c r="U1" s="3"/>
      <c r="V1" s="3"/>
      <c r="W1" s="3"/>
      <c r="X1" s="3"/>
      <c r="Y1" s="3"/>
      <c r="Z1" s="3"/>
      <c r="AA1" s="3"/>
      <c r="AB1" s="3"/>
      <c r="AC1" s="3"/>
      <c r="AD1" s="3"/>
    </row>
    <row r="3" spans="1:30" x14ac:dyDescent="0.25">
      <c r="A3" s="3">
        <f>'SHOPPlanRates By Quarter'!C6/'SHOPPlanRates By Quarter'!C$13</f>
        <v>0.76500000000000001</v>
      </c>
      <c r="B3" s="3">
        <f>'SHOPPlanRates By Quarter'!D6/'SHOPPlanRates By Quarter'!D$13</f>
        <v>0.76500000000000001</v>
      </c>
      <c r="C3" s="3">
        <f>'SHOPPlanRates By Quarter'!E6/'SHOPPlanRates By Quarter'!E$13</f>
        <v>0.76500000000000001</v>
      </c>
      <c r="D3" s="3">
        <f>'SHOPPlanRates By Quarter'!F6/'SHOPPlanRates By Quarter'!F$13</f>
        <v>0.76500000000000012</v>
      </c>
      <c r="E3" s="3">
        <f>'SHOPPlanRates By Quarter'!G6/'SHOPPlanRates By Quarter'!G$13</f>
        <v>0.7649999999999999</v>
      </c>
      <c r="F3" s="3">
        <f>'SHOPPlanRates By Quarter'!H6/'SHOPPlanRates By Quarter'!H$13</f>
        <v>0.76500000000000001</v>
      </c>
      <c r="G3" s="3">
        <f>'SHOPPlanRates By Quarter'!J6/'SHOPPlanRates By Quarter'!J$13</f>
        <v>0.76500000000000001</v>
      </c>
      <c r="H3" s="3">
        <f>'SHOPPlanRates By Quarter'!L6/'SHOPPlanRates By Quarter'!L$13</f>
        <v>0.76500000000000001</v>
      </c>
      <c r="I3" s="3" t="e">
        <f>'SHOPPlanRates By Quarter'!#REF!/'SHOPPlanRates By Quarter'!#REF!</f>
        <v>#REF!</v>
      </c>
      <c r="J3" s="3" t="e">
        <f>'SHOPPlanRates By Quarter'!#REF!/'SHOPPlanRates By Quarter'!#REF!</f>
        <v>#REF!</v>
      </c>
      <c r="K3" s="3" t="e">
        <f>'SHOPPlanRates By Quarter'!#REF!/'SHOPPlanRates By Quarter'!#REF!</f>
        <v>#REF!</v>
      </c>
      <c r="L3" s="3"/>
      <c r="M3" s="3" t="e">
        <f>'SHOPPlanRates By Quarter'!#REF!/'SHOPPlanRates By Quarter'!#REF!</f>
        <v>#REF!</v>
      </c>
      <c r="N3" s="3">
        <f>'SHOPPlanRates By Quarter'!N6/'SHOPPlanRates By Quarter'!N$13</f>
        <v>0.76500000000000001</v>
      </c>
      <c r="O3" s="3" t="e">
        <f>'SHOPPlanRates By Quarter'!#REF!/'SHOPPlanRates By Quarter'!#REF!</f>
        <v>#REF!</v>
      </c>
      <c r="P3" s="3" t="e">
        <f>'SHOPPlanRates By Quarter'!#REF!/'SHOPPlanRates By Quarter'!#REF!</f>
        <v>#REF!</v>
      </c>
      <c r="Q3" s="3" t="e">
        <f>'SHOPPlanRates By Quarter'!#REF!/'SHOPPlanRates By Quarter'!#REF!</f>
        <v>#REF!</v>
      </c>
      <c r="R3" s="3">
        <f>'SHOPPlanRates By Quarter'!P6/'SHOPPlanRates By Quarter'!P$13</f>
        <v>0.76500000000000001</v>
      </c>
      <c r="S3" s="3" t="e">
        <f>'SHOPPlanRates By Quarter'!#REF!/'SHOPPlanRates By Quarter'!#REF!</f>
        <v>#REF!</v>
      </c>
      <c r="T3" s="3" t="e">
        <f>'SHOPPlanRates By Quarter'!#REF!/'SHOPPlanRates By Quarter'!#REF!</f>
        <v>#REF!</v>
      </c>
      <c r="U3" s="3" t="e">
        <f>'SHOPPlanRates By Quarter'!#REF!/'SHOPPlanRates By Quarter'!#REF!</f>
        <v>#REF!</v>
      </c>
      <c r="V3" s="3" t="e">
        <f>'SHOPPlanRates By Quarter'!#REF!/'SHOPPlanRates By Quarter'!#REF!</f>
        <v>#REF!</v>
      </c>
      <c r="W3" s="3">
        <f>'SHOPPlanRates By Quarter'!Q6/'SHOPPlanRates By Quarter'!Q$13</f>
        <v>0.76500000000000001</v>
      </c>
      <c r="X3" s="3">
        <f>'SHOPPlanRates By Quarter'!R6/'SHOPPlanRates By Quarter'!R$13</f>
        <v>0.76500000000000001</v>
      </c>
      <c r="Y3" s="3" t="e">
        <f>'SHOPPlanRates By Quarter'!#REF!/'SHOPPlanRates By Quarter'!#REF!</f>
        <v>#REF!</v>
      </c>
      <c r="Z3" s="3" t="e">
        <f t="shared" ref="Z3:Z47" si="0">AVERAGE(A3:Y3)</f>
        <v>#REF!</v>
      </c>
      <c r="AA3" s="3" t="e">
        <f>Z3/Y3</f>
        <v>#REF!</v>
      </c>
      <c r="AB3" s="3"/>
      <c r="AC3" s="3"/>
      <c r="AD3" s="3"/>
    </row>
    <row r="4" spans="1:30" x14ac:dyDescent="0.25">
      <c r="A4" s="3">
        <f>'SHOPPlanRates By Quarter'!C13/'SHOPPlanRates By Quarter'!C$13</f>
        <v>1</v>
      </c>
      <c r="B4" s="3">
        <f>'SHOPPlanRates By Quarter'!D13/'SHOPPlanRates By Quarter'!D$13</f>
        <v>1</v>
      </c>
      <c r="C4" s="3">
        <f>'SHOPPlanRates By Quarter'!E13/'SHOPPlanRates By Quarter'!E$13</f>
        <v>1</v>
      </c>
      <c r="D4" s="3">
        <f>'SHOPPlanRates By Quarter'!F13/'SHOPPlanRates By Quarter'!F$13</f>
        <v>1</v>
      </c>
      <c r="E4" s="3">
        <f>'SHOPPlanRates By Quarter'!G13/'SHOPPlanRates By Quarter'!G$13</f>
        <v>1</v>
      </c>
      <c r="F4" s="3">
        <f>'SHOPPlanRates By Quarter'!H13/'SHOPPlanRates By Quarter'!H$13</f>
        <v>1</v>
      </c>
      <c r="G4" s="3">
        <f>'SHOPPlanRates By Quarter'!J13/'SHOPPlanRates By Quarter'!J$13</f>
        <v>1</v>
      </c>
      <c r="H4" s="3">
        <f>'SHOPPlanRates By Quarter'!L13/'SHOPPlanRates By Quarter'!L$13</f>
        <v>1</v>
      </c>
      <c r="I4" s="3" t="e">
        <f>'SHOPPlanRates By Quarter'!#REF!/'SHOPPlanRates By Quarter'!#REF!</f>
        <v>#REF!</v>
      </c>
      <c r="J4" s="3" t="e">
        <f>'SHOPPlanRates By Quarter'!#REF!/'SHOPPlanRates By Quarter'!#REF!</f>
        <v>#REF!</v>
      </c>
      <c r="K4" s="3" t="e">
        <f>'SHOPPlanRates By Quarter'!#REF!/'SHOPPlanRates By Quarter'!#REF!</f>
        <v>#REF!</v>
      </c>
      <c r="L4" s="3"/>
      <c r="M4" s="3" t="e">
        <f>'SHOPPlanRates By Quarter'!#REF!/'SHOPPlanRates By Quarter'!#REF!</f>
        <v>#REF!</v>
      </c>
      <c r="N4" s="3">
        <f>'SHOPPlanRates By Quarter'!N13/'SHOPPlanRates By Quarter'!N$13</f>
        <v>1</v>
      </c>
      <c r="O4" s="3" t="e">
        <f>'SHOPPlanRates By Quarter'!#REF!/'SHOPPlanRates By Quarter'!#REF!</f>
        <v>#REF!</v>
      </c>
      <c r="P4" s="3" t="e">
        <f>'SHOPPlanRates By Quarter'!#REF!/'SHOPPlanRates By Quarter'!#REF!</f>
        <v>#REF!</v>
      </c>
      <c r="Q4" s="3" t="e">
        <f>'SHOPPlanRates By Quarter'!#REF!/'SHOPPlanRates By Quarter'!#REF!</f>
        <v>#REF!</v>
      </c>
      <c r="R4" s="3">
        <f>'SHOPPlanRates By Quarter'!P13/'SHOPPlanRates By Quarter'!P$13</f>
        <v>1</v>
      </c>
      <c r="S4" s="3" t="e">
        <f>'SHOPPlanRates By Quarter'!#REF!/'SHOPPlanRates By Quarter'!#REF!</f>
        <v>#REF!</v>
      </c>
      <c r="T4" s="3" t="e">
        <f>'SHOPPlanRates By Quarter'!#REF!/'SHOPPlanRates By Quarter'!#REF!</f>
        <v>#REF!</v>
      </c>
      <c r="U4" s="3" t="e">
        <f>'SHOPPlanRates By Quarter'!#REF!/'SHOPPlanRates By Quarter'!#REF!</f>
        <v>#REF!</v>
      </c>
      <c r="V4" s="3" t="e">
        <f>'SHOPPlanRates By Quarter'!#REF!/'SHOPPlanRates By Quarter'!#REF!</f>
        <v>#REF!</v>
      </c>
      <c r="W4" s="3">
        <f>'SHOPPlanRates By Quarter'!Q13/'SHOPPlanRates By Quarter'!Q$13</f>
        <v>1</v>
      </c>
      <c r="X4" s="3">
        <f>'SHOPPlanRates By Quarter'!R13/'SHOPPlanRates By Quarter'!R$13</f>
        <v>1</v>
      </c>
      <c r="Y4" s="3" t="e">
        <f>'SHOPPlanRates By Quarter'!#REF!/'SHOPPlanRates By Quarter'!#REF!</f>
        <v>#REF!</v>
      </c>
      <c r="Z4" s="3" t="e">
        <f t="shared" si="0"/>
        <v>#REF!</v>
      </c>
      <c r="AA4" s="3" t="e">
        <f t="shared" ref="AA4:AA47" si="1">Z4/Y4</f>
        <v>#REF!</v>
      </c>
      <c r="AB4" s="3"/>
      <c r="AC4" s="3"/>
      <c r="AD4" s="3"/>
    </row>
    <row r="5" spans="1:30" x14ac:dyDescent="0.25">
      <c r="A5" s="3">
        <f>'SHOPPlanRates By Quarter'!C14/'SHOPPlanRates By Quarter'!C$13</f>
        <v>1</v>
      </c>
      <c r="B5" s="3">
        <f>'SHOPPlanRates By Quarter'!D14/'SHOPPlanRates By Quarter'!D$13</f>
        <v>1</v>
      </c>
      <c r="C5" s="3">
        <f>'SHOPPlanRates By Quarter'!E14/'SHOPPlanRates By Quarter'!E$13</f>
        <v>1</v>
      </c>
      <c r="D5" s="3">
        <f>'SHOPPlanRates By Quarter'!F14/'SHOPPlanRates By Quarter'!F$13</f>
        <v>1</v>
      </c>
      <c r="E5" s="3">
        <f>'SHOPPlanRates By Quarter'!G14/'SHOPPlanRates By Quarter'!G$13</f>
        <v>1</v>
      </c>
      <c r="F5" s="3">
        <f>'SHOPPlanRates By Quarter'!H14/'SHOPPlanRates By Quarter'!H$13</f>
        <v>1</v>
      </c>
      <c r="G5" s="3">
        <f>'SHOPPlanRates By Quarter'!J14/'SHOPPlanRates By Quarter'!J$13</f>
        <v>1</v>
      </c>
      <c r="H5" s="3">
        <f>'SHOPPlanRates By Quarter'!L14/'SHOPPlanRates By Quarter'!L$13</f>
        <v>1</v>
      </c>
      <c r="I5" s="3" t="e">
        <f>'SHOPPlanRates By Quarter'!#REF!/'SHOPPlanRates By Quarter'!#REF!</f>
        <v>#REF!</v>
      </c>
      <c r="J5" s="3" t="e">
        <f>'SHOPPlanRates By Quarter'!#REF!/'SHOPPlanRates By Quarter'!#REF!</f>
        <v>#REF!</v>
      </c>
      <c r="K5" s="3" t="e">
        <f>'SHOPPlanRates By Quarter'!#REF!/'SHOPPlanRates By Quarter'!#REF!</f>
        <v>#REF!</v>
      </c>
      <c r="L5" s="3"/>
      <c r="M5" s="3" t="e">
        <f>'SHOPPlanRates By Quarter'!#REF!/'SHOPPlanRates By Quarter'!#REF!</f>
        <v>#REF!</v>
      </c>
      <c r="N5" s="3">
        <f>'SHOPPlanRates By Quarter'!N14/'SHOPPlanRates By Quarter'!N$13</f>
        <v>1</v>
      </c>
      <c r="O5" s="3" t="e">
        <f>'SHOPPlanRates By Quarter'!#REF!/'SHOPPlanRates By Quarter'!#REF!</f>
        <v>#REF!</v>
      </c>
      <c r="P5" s="3" t="e">
        <f>'SHOPPlanRates By Quarter'!#REF!/'SHOPPlanRates By Quarter'!#REF!</f>
        <v>#REF!</v>
      </c>
      <c r="Q5" s="3" t="e">
        <f>'SHOPPlanRates By Quarter'!#REF!/'SHOPPlanRates By Quarter'!#REF!</f>
        <v>#REF!</v>
      </c>
      <c r="R5" s="3">
        <f>'SHOPPlanRates By Quarter'!P14/'SHOPPlanRates By Quarter'!P$13</f>
        <v>1</v>
      </c>
      <c r="S5" s="3" t="e">
        <f>'SHOPPlanRates By Quarter'!#REF!/'SHOPPlanRates By Quarter'!#REF!</f>
        <v>#REF!</v>
      </c>
      <c r="T5" s="3" t="e">
        <f>'SHOPPlanRates By Quarter'!#REF!/'SHOPPlanRates By Quarter'!#REF!</f>
        <v>#REF!</v>
      </c>
      <c r="U5" s="3" t="e">
        <f>'SHOPPlanRates By Quarter'!#REF!/'SHOPPlanRates By Quarter'!#REF!</f>
        <v>#REF!</v>
      </c>
      <c r="V5" s="3" t="e">
        <f>'SHOPPlanRates By Quarter'!#REF!/'SHOPPlanRates By Quarter'!#REF!</f>
        <v>#REF!</v>
      </c>
      <c r="W5" s="3">
        <f>'SHOPPlanRates By Quarter'!Q14/'SHOPPlanRates By Quarter'!Q$13</f>
        <v>1</v>
      </c>
      <c r="X5" s="3">
        <f>'SHOPPlanRates By Quarter'!R14/'SHOPPlanRates By Quarter'!R$13</f>
        <v>1</v>
      </c>
      <c r="Y5" s="3" t="e">
        <f>'SHOPPlanRates By Quarter'!#REF!/'SHOPPlanRates By Quarter'!#REF!</f>
        <v>#REF!</v>
      </c>
      <c r="Z5" s="3" t="e">
        <f t="shared" si="0"/>
        <v>#REF!</v>
      </c>
      <c r="AA5" s="3" t="e">
        <f t="shared" si="1"/>
        <v>#REF!</v>
      </c>
      <c r="AB5" s="3"/>
      <c r="AC5" s="3"/>
      <c r="AD5" s="3"/>
    </row>
    <row r="6" spans="1:30" x14ac:dyDescent="0.25">
      <c r="A6" s="3">
        <f>'SHOPPlanRates By Quarter'!C15/'SHOPPlanRates By Quarter'!C$13</f>
        <v>1</v>
      </c>
      <c r="B6" s="3">
        <f>'SHOPPlanRates By Quarter'!D15/'SHOPPlanRates By Quarter'!D$13</f>
        <v>1</v>
      </c>
      <c r="C6" s="3">
        <f>'SHOPPlanRates By Quarter'!E15/'SHOPPlanRates By Quarter'!E$13</f>
        <v>1</v>
      </c>
      <c r="D6" s="3">
        <f>'SHOPPlanRates By Quarter'!F15/'SHOPPlanRates By Quarter'!F$13</f>
        <v>1</v>
      </c>
      <c r="E6" s="3">
        <f>'SHOPPlanRates By Quarter'!G15/'SHOPPlanRates By Quarter'!G$13</f>
        <v>1</v>
      </c>
      <c r="F6" s="3">
        <f>'SHOPPlanRates By Quarter'!H15/'SHOPPlanRates By Quarter'!H$13</f>
        <v>1</v>
      </c>
      <c r="G6" s="3">
        <f>'SHOPPlanRates By Quarter'!J15/'SHOPPlanRates By Quarter'!J$13</f>
        <v>1</v>
      </c>
      <c r="H6" s="3">
        <f>'SHOPPlanRates By Quarter'!L15/'SHOPPlanRates By Quarter'!L$13</f>
        <v>1</v>
      </c>
      <c r="I6" s="3" t="e">
        <f>'SHOPPlanRates By Quarter'!#REF!/'SHOPPlanRates By Quarter'!#REF!</f>
        <v>#REF!</v>
      </c>
      <c r="J6" s="3" t="e">
        <f>'SHOPPlanRates By Quarter'!#REF!/'SHOPPlanRates By Quarter'!#REF!</f>
        <v>#REF!</v>
      </c>
      <c r="K6" s="3" t="e">
        <f>'SHOPPlanRates By Quarter'!#REF!/'SHOPPlanRates By Quarter'!#REF!</f>
        <v>#REF!</v>
      </c>
      <c r="L6" s="3"/>
      <c r="M6" s="3" t="e">
        <f>'SHOPPlanRates By Quarter'!#REF!/'SHOPPlanRates By Quarter'!#REF!</f>
        <v>#REF!</v>
      </c>
      <c r="N6" s="3">
        <f>'SHOPPlanRates By Quarter'!N15/'SHOPPlanRates By Quarter'!N$13</f>
        <v>1</v>
      </c>
      <c r="O6" s="3" t="e">
        <f>'SHOPPlanRates By Quarter'!#REF!/'SHOPPlanRates By Quarter'!#REF!</f>
        <v>#REF!</v>
      </c>
      <c r="P6" s="3" t="e">
        <f>'SHOPPlanRates By Quarter'!#REF!/'SHOPPlanRates By Quarter'!#REF!</f>
        <v>#REF!</v>
      </c>
      <c r="Q6" s="3" t="e">
        <f>'SHOPPlanRates By Quarter'!#REF!/'SHOPPlanRates By Quarter'!#REF!</f>
        <v>#REF!</v>
      </c>
      <c r="R6" s="3">
        <f>'SHOPPlanRates By Quarter'!P15/'SHOPPlanRates By Quarter'!P$13</f>
        <v>1</v>
      </c>
      <c r="S6" s="3" t="e">
        <f>'SHOPPlanRates By Quarter'!#REF!/'SHOPPlanRates By Quarter'!#REF!</f>
        <v>#REF!</v>
      </c>
      <c r="T6" s="3" t="e">
        <f>'SHOPPlanRates By Quarter'!#REF!/'SHOPPlanRates By Quarter'!#REF!</f>
        <v>#REF!</v>
      </c>
      <c r="U6" s="3" t="e">
        <f>'SHOPPlanRates By Quarter'!#REF!/'SHOPPlanRates By Quarter'!#REF!</f>
        <v>#REF!</v>
      </c>
      <c r="V6" s="3" t="e">
        <f>'SHOPPlanRates By Quarter'!#REF!/'SHOPPlanRates By Quarter'!#REF!</f>
        <v>#REF!</v>
      </c>
      <c r="W6" s="3">
        <f>'SHOPPlanRates By Quarter'!Q15/'SHOPPlanRates By Quarter'!Q$13</f>
        <v>1</v>
      </c>
      <c r="X6" s="3">
        <f>'SHOPPlanRates By Quarter'!R15/'SHOPPlanRates By Quarter'!R$13</f>
        <v>1</v>
      </c>
      <c r="Y6" s="3" t="e">
        <f>'SHOPPlanRates By Quarter'!#REF!/'SHOPPlanRates By Quarter'!#REF!</f>
        <v>#REF!</v>
      </c>
      <c r="Z6" s="3" t="e">
        <f t="shared" si="0"/>
        <v>#REF!</v>
      </c>
      <c r="AA6" s="3" t="e">
        <f t="shared" si="1"/>
        <v>#REF!</v>
      </c>
      <c r="AB6" s="3"/>
      <c r="AC6" s="3"/>
      <c r="AD6" s="3"/>
    </row>
    <row r="7" spans="1:30" x14ac:dyDescent="0.25">
      <c r="A7" s="3">
        <f>'SHOPPlanRates By Quarter'!C16/'SHOPPlanRates By Quarter'!C$13</f>
        <v>1</v>
      </c>
      <c r="B7" s="3">
        <f>'SHOPPlanRates By Quarter'!D16/'SHOPPlanRates By Quarter'!D$13</f>
        <v>1</v>
      </c>
      <c r="C7" s="3">
        <f>'SHOPPlanRates By Quarter'!E16/'SHOPPlanRates By Quarter'!E$13</f>
        <v>1</v>
      </c>
      <c r="D7" s="3">
        <f>'SHOPPlanRates By Quarter'!F16/'SHOPPlanRates By Quarter'!F$13</f>
        <v>1</v>
      </c>
      <c r="E7" s="3">
        <f>'SHOPPlanRates By Quarter'!G16/'SHOPPlanRates By Quarter'!G$13</f>
        <v>1</v>
      </c>
      <c r="F7" s="3">
        <f>'SHOPPlanRates By Quarter'!H16/'SHOPPlanRates By Quarter'!H$13</f>
        <v>1</v>
      </c>
      <c r="G7" s="3">
        <f>'SHOPPlanRates By Quarter'!J16/'SHOPPlanRates By Quarter'!J$13</f>
        <v>1</v>
      </c>
      <c r="H7" s="3">
        <f>'SHOPPlanRates By Quarter'!L16/'SHOPPlanRates By Quarter'!L$13</f>
        <v>1</v>
      </c>
      <c r="I7" s="3" t="e">
        <f>'SHOPPlanRates By Quarter'!#REF!/'SHOPPlanRates By Quarter'!#REF!</f>
        <v>#REF!</v>
      </c>
      <c r="J7" s="3" t="e">
        <f>'SHOPPlanRates By Quarter'!#REF!/'SHOPPlanRates By Quarter'!#REF!</f>
        <v>#REF!</v>
      </c>
      <c r="K7" s="3" t="e">
        <f>'SHOPPlanRates By Quarter'!#REF!/'SHOPPlanRates By Quarter'!#REF!</f>
        <v>#REF!</v>
      </c>
      <c r="L7" s="3"/>
      <c r="M7" s="3" t="e">
        <f>'SHOPPlanRates By Quarter'!#REF!/'SHOPPlanRates By Quarter'!#REF!</f>
        <v>#REF!</v>
      </c>
      <c r="N7" s="3">
        <f>'SHOPPlanRates By Quarter'!N16/'SHOPPlanRates By Quarter'!N$13</f>
        <v>1</v>
      </c>
      <c r="O7" s="3" t="e">
        <f>'SHOPPlanRates By Quarter'!#REF!/'SHOPPlanRates By Quarter'!#REF!</f>
        <v>#REF!</v>
      </c>
      <c r="P7" s="3" t="e">
        <f>'SHOPPlanRates By Quarter'!#REF!/'SHOPPlanRates By Quarter'!#REF!</f>
        <v>#REF!</v>
      </c>
      <c r="Q7" s="3" t="e">
        <f>'SHOPPlanRates By Quarter'!#REF!/'SHOPPlanRates By Quarter'!#REF!</f>
        <v>#REF!</v>
      </c>
      <c r="R7" s="3">
        <f>'SHOPPlanRates By Quarter'!P16/'SHOPPlanRates By Quarter'!P$13</f>
        <v>1</v>
      </c>
      <c r="S7" s="3" t="e">
        <f>'SHOPPlanRates By Quarter'!#REF!/'SHOPPlanRates By Quarter'!#REF!</f>
        <v>#REF!</v>
      </c>
      <c r="T7" s="3" t="e">
        <f>'SHOPPlanRates By Quarter'!#REF!/'SHOPPlanRates By Quarter'!#REF!</f>
        <v>#REF!</v>
      </c>
      <c r="U7" s="3" t="e">
        <f>'SHOPPlanRates By Quarter'!#REF!/'SHOPPlanRates By Quarter'!#REF!</f>
        <v>#REF!</v>
      </c>
      <c r="V7" s="3" t="e">
        <f>'SHOPPlanRates By Quarter'!#REF!/'SHOPPlanRates By Quarter'!#REF!</f>
        <v>#REF!</v>
      </c>
      <c r="W7" s="3">
        <f>'SHOPPlanRates By Quarter'!Q16/'SHOPPlanRates By Quarter'!Q$13</f>
        <v>1</v>
      </c>
      <c r="X7" s="3">
        <f>'SHOPPlanRates By Quarter'!R16/'SHOPPlanRates By Quarter'!R$13</f>
        <v>1</v>
      </c>
      <c r="Y7" s="3" t="e">
        <f>'SHOPPlanRates By Quarter'!#REF!/'SHOPPlanRates By Quarter'!#REF!</f>
        <v>#REF!</v>
      </c>
      <c r="Z7" s="3" t="e">
        <f t="shared" si="0"/>
        <v>#REF!</v>
      </c>
      <c r="AA7" s="3" t="e">
        <f t="shared" si="1"/>
        <v>#REF!</v>
      </c>
      <c r="AB7" s="3"/>
      <c r="AC7" s="3"/>
      <c r="AD7" s="3"/>
    </row>
    <row r="8" spans="1:30" x14ac:dyDescent="0.25">
      <c r="A8" s="3">
        <f>'SHOPPlanRates By Quarter'!C17/'SHOPPlanRates By Quarter'!C$13</f>
        <v>1.004</v>
      </c>
      <c r="B8" s="3">
        <f>'SHOPPlanRates By Quarter'!D17/'SHOPPlanRates By Quarter'!D$13</f>
        <v>1.004</v>
      </c>
      <c r="C8" s="3">
        <f>'SHOPPlanRates By Quarter'!E17/'SHOPPlanRates By Quarter'!E$13</f>
        <v>1.004</v>
      </c>
      <c r="D8" s="3">
        <f>'SHOPPlanRates By Quarter'!F17/'SHOPPlanRates By Quarter'!F$13</f>
        <v>1.004</v>
      </c>
      <c r="E8" s="3">
        <f>'SHOPPlanRates By Quarter'!G17/'SHOPPlanRates By Quarter'!G$13</f>
        <v>1.004</v>
      </c>
      <c r="F8" s="3">
        <f>'SHOPPlanRates By Quarter'!H17/'SHOPPlanRates By Quarter'!H$13</f>
        <v>1.004</v>
      </c>
      <c r="G8" s="3">
        <f>'SHOPPlanRates By Quarter'!J17/'SHOPPlanRates By Quarter'!J$13</f>
        <v>1.004</v>
      </c>
      <c r="H8" s="3">
        <f>'SHOPPlanRates By Quarter'!L17/'SHOPPlanRates By Quarter'!L$13</f>
        <v>1.004</v>
      </c>
      <c r="I8" s="3" t="e">
        <f>'SHOPPlanRates By Quarter'!#REF!/'SHOPPlanRates By Quarter'!#REF!</f>
        <v>#REF!</v>
      </c>
      <c r="J8" s="3" t="e">
        <f>'SHOPPlanRates By Quarter'!#REF!/'SHOPPlanRates By Quarter'!#REF!</f>
        <v>#REF!</v>
      </c>
      <c r="K8" s="3" t="e">
        <f>'SHOPPlanRates By Quarter'!#REF!/'SHOPPlanRates By Quarter'!#REF!</f>
        <v>#REF!</v>
      </c>
      <c r="L8" s="3"/>
      <c r="M8" s="3" t="e">
        <f>'SHOPPlanRates By Quarter'!#REF!/'SHOPPlanRates By Quarter'!#REF!</f>
        <v>#REF!</v>
      </c>
      <c r="N8" s="3">
        <f>'SHOPPlanRates By Quarter'!N17/'SHOPPlanRates By Quarter'!N$13</f>
        <v>1.004</v>
      </c>
      <c r="O8" s="3" t="e">
        <f>'SHOPPlanRates By Quarter'!#REF!/'SHOPPlanRates By Quarter'!#REF!</f>
        <v>#REF!</v>
      </c>
      <c r="P8" s="3" t="e">
        <f>'SHOPPlanRates By Quarter'!#REF!/'SHOPPlanRates By Quarter'!#REF!</f>
        <v>#REF!</v>
      </c>
      <c r="Q8" s="3" t="e">
        <f>'SHOPPlanRates By Quarter'!#REF!/'SHOPPlanRates By Quarter'!#REF!</f>
        <v>#REF!</v>
      </c>
      <c r="R8" s="3">
        <f>'SHOPPlanRates By Quarter'!P17/'SHOPPlanRates By Quarter'!P$13</f>
        <v>1.004</v>
      </c>
      <c r="S8" s="3" t="e">
        <f>'SHOPPlanRates By Quarter'!#REF!/'SHOPPlanRates By Quarter'!#REF!</f>
        <v>#REF!</v>
      </c>
      <c r="T8" s="3" t="e">
        <f>'SHOPPlanRates By Quarter'!#REF!/'SHOPPlanRates By Quarter'!#REF!</f>
        <v>#REF!</v>
      </c>
      <c r="U8" s="3" t="e">
        <f>'SHOPPlanRates By Quarter'!#REF!/'SHOPPlanRates By Quarter'!#REF!</f>
        <v>#REF!</v>
      </c>
      <c r="V8" s="3" t="e">
        <f>'SHOPPlanRates By Quarter'!#REF!/'SHOPPlanRates By Quarter'!#REF!</f>
        <v>#REF!</v>
      </c>
      <c r="W8" s="3">
        <f>'SHOPPlanRates By Quarter'!Q17/'SHOPPlanRates By Quarter'!Q$13</f>
        <v>1.004</v>
      </c>
      <c r="X8" s="3">
        <f>'SHOPPlanRates By Quarter'!R17/'SHOPPlanRates By Quarter'!R$13</f>
        <v>1.004</v>
      </c>
      <c r="Y8" s="3" t="e">
        <f>'SHOPPlanRates By Quarter'!#REF!/'SHOPPlanRates By Quarter'!#REF!</f>
        <v>#REF!</v>
      </c>
      <c r="Z8" s="3" t="e">
        <f t="shared" si="0"/>
        <v>#REF!</v>
      </c>
      <c r="AA8" s="3" t="e">
        <f t="shared" si="1"/>
        <v>#REF!</v>
      </c>
      <c r="AB8" s="3"/>
      <c r="AC8" s="3"/>
      <c r="AD8" s="3"/>
    </row>
    <row r="9" spans="1:30" x14ac:dyDescent="0.25">
      <c r="A9" s="3">
        <f>'SHOPPlanRates By Quarter'!C18/'SHOPPlanRates By Quarter'!C$13</f>
        <v>1.024</v>
      </c>
      <c r="B9" s="3">
        <f>'SHOPPlanRates By Quarter'!D18/'SHOPPlanRates By Quarter'!D$13</f>
        <v>1.024</v>
      </c>
      <c r="C9" s="3">
        <f>'SHOPPlanRates By Quarter'!E18/'SHOPPlanRates By Quarter'!E$13</f>
        <v>1.024</v>
      </c>
      <c r="D9" s="3">
        <f>'SHOPPlanRates By Quarter'!F18/'SHOPPlanRates By Quarter'!F$13</f>
        <v>1.024</v>
      </c>
      <c r="E9" s="3">
        <f>'SHOPPlanRates By Quarter'!G18/'SHOPPlanRates By Quarter'!G$13</f>
        <v>1.024</v>
      </c>
      <c r="F9" s="3">
        <f>'SHOPPlanRates By Quarter'!H18/'SHOPPlanRates By Quarter'!H$13</f>
        <v>1.024</v>
      </c>
      <c r="G9" s="3">
        <f>'SHOPPlanRates By Quarter'!J18/'SHOPPlanRates By Quarter'!J$13</f>
        <v>1.024</v>
      </c>
      <c r="H9" s="3">
        <f>'SHOPPlanRates By Quarter'!L18/'SHOPPlanRates By Quarter'!L$13</f>
        <v>1.024</v>
      </c>
      <c r="I9" s="3" t="e">
        <f>'SHOPPlanRates By Quarter'!#REF!/'SHOPPlanRates By Quarter'!#REF!</f>
        <v>#REF!</v>
      </c>
      <c r="J9" s="3" t="e">
        <f>'SHOPPlanRates By Quarter'!#REF!/'SHOPPlanRates By Quarter'!#REF!</f>
        <v>#REF!</v>
      </c>
      <c r="K9" s="3" t="e">
        <f>'SHOPPlanRates By Quarter'!#REF!/'SHOPPlanRates By Quarter'!#REF!</f>
        <v>#REF!</v>
      </c>
      <c r="L9" s="3"/>
      <c r="M9" s="3" t="e">
        <f>'SHOPPlanRates By Quarter'!#REF!/'SHOPPlanRates By Quarter'!#REF!</f>
        <v>#REF!</v>
      </c>
      <c r="N9" s="3">
        <f>'SHOPPlanRates By Quarter'!N18/'SHOPPlanRates By Quarter'!N$13</f>
        <v>1.024</v>
      </c>
      <c r="O9" s="3" t="e">
        <f>'SHOPPlanRates By Quarter'!#REF!/'SHOPPlanRates By Quarter'!#REF!</f>
        <v>#REF!</v>
      </c>
      <c r="P9" s="3" t="e">
        <f>'SHOPPlanRates By Quarter'!#REF!/'SHOPPlanRates By Quarter'!#REF!</f>
        <v>#REF!</v>
      </c>
      <c r="Q9" s="3" t="e">
        <f>'SHOPPlanRates By Quarter'!#REF!/'SHOPPlanRates By Quarter'!#REF!</f>
        <v>#REF!</v>
      </c>
      <c r="R9" s="3">
        <f>'SHOPPlanRates By Quarter'!P18/'SHOPPlanRates By Quarter'!P$13</f>
        <v>1.024</v>
      </c>
      <c r="S9" s="3" t="e">
        <f>'SHOPPlanRates By Quarter'!#REF!/'SHOPPlanRates By Quarter'!#REF!</f>
        <v>#REF!</v>
      </c>
      <c r="T9" s="3" t="e">
        <f>'SHOPPlanRates By Quarter'!#REF!/'SHOPPlanRates By Quarter'!#REF!</f>
        <v>#REF!</v>
      </c>
      <c r="U9" s="3" t="e">
        <f>'SHOPPlanRates By Quarter'!#REF!/'SHOPPlanRates By Quarter'!#REF!</f>
        <v>#REF!</v>
      </c>
      <c r="V9" s="3" t="e">
        <f>'SHOPPlanRates By Quarter'!#REF!/'SHOPPlanRates By Quarter'!#REF!</f>
        <v>#REF!</v>
      </c>
      <c r="W9" s="3">
        <f>'SHOPPlanRates By Quarter'!Q18/'SHOPPlanRates By Quarter'!Q$13</f>
        <v>1.024</v>
      </c>
      <c r="X9" s="3">
        <f>'SHOPPlanRates By Quarter'!R18/'SHOPPlanRates By Quarter'!R$13</f>
        <v>1.024</v>
      </c>
      <c r="Y9" s="3" t="e">
        <f>'SHOPPlanRates By Quarter'!#REF!/'SHOPPlanRates By Quarter'!#REF!</f>
        <v>#REF!</v>
      </c>
      <c r="Z9" s="3" t="e">
        <f t="shared" si="0"/>
        <v>#REF!</v>
      </c>
      <c r="AA9" s="3" t="e">
        <f t="shared" si="1"/>
        <v>#REF!</v>
      </c>
      <c r="AB9" s="3"/>
      <c r="AC9" s="3"/>
      <c r="AD9" s="3"/>
    </row>
    <row r="10" spans="1:30" x14ac:dyDescent="0.25">
      <c r="A10" s="3">
        <f>'SHOPPlanRates By Quarter'!C19/'SHOPPlanRates By Quarter'!C$13</f>
        <v>1.048</v>
      </c>
      <c r="B10" s="3">
        <f>'SHOPPlanRates By Quarter'!D19/'SHOPPlanRates By Quarter'!D$13</f>
        <v>1.048</v>
      </c>
      <c r="C10" s="3">
        <f>'SHOPPlanRates By Quarter'!E19/'SHOPPlanRates By Quarter'!E$13</f>
        <v>1.048</v>
      </c>
      <c r="D10" s="3">
        <f>'SHOPPlanRates By Quarter'!F19/'SHOPPlanRates By Quarter'!F$13</f>
        <v>1.048</v>
      </c>
      <c r="E10" s="3">
        <f>'SHOPPlanRates By Quarter'!G19/'SHOPPlanRates By Quarter'!G$13</f>
        <v>1.048</v>
      </c>
      <c r="F10" s="3">
        <f>'SHOPPlanRates By Quarter'!H19/'SHOPPlanRates By Quarter'!H$13</f>
        <v>1.048</v>
      </c>
      <c r="G10" s="3">
        <f>'SHOPPlanRates By Quarter'!J19/'SHOPPlanRates By Quarter'!J$13</f>
        <v>1.048</v>
      </c>
      <c r="H10" s="3">
        <f>'SHOPPlanRates By Quarter'!L19/'SHOPPlanRates By Quarter'!L$13</f>
        <v>1.048</v>
      </c>
      <c r="I10" s="3" t="e">
        <f>'SHOPPlanRates By Quarter'!#REF!/'SHOPPlanRates By Quarter'!#REF!</f>
        <v>#REF!</v>
      </c>
      <c r="J10" s="3" t="e">
        <f>'SHOPPlanRates By Quarter'!#REF!/'SHOPPlanRates By Quarter'!#REF!</f>
        <v>#REF!</v>
      </c>
      <c r="K10" s="3" t="e">
        <f>'SHOPPlanRates By Quarter'!#REF!/'SHOPPlanRates By Quarter'!#REF!</f>
        <v>#REF!</v>
      </c>
      <c r="L10" s="3"/>
      <c r="M10" s="3" t="e">
        <f>'SHOPPlanRates By Quarter'!#REF!/'SHOPPlanRates By Quarter'!#REF!</f>
        <v>#REF!</v>
      </c>
      <c r="N10" s="3">
        <f>'SHOPPlanRates By Quarter'!N19/'SHOPPlanRates By Quarter'!N$13</f>
        <v>1.048</v>
      </c>
      <c r="O10" s="3" t="e">
        <f>'SHOPPlanRates By Quarter'!#REF!/'SHOPPlanRates By Quarter'!#REF!</f>
        <v>#REF!</v>
      </c>
      <c r="P10" s="3" t="e">
        <f>'SHOPPlanRates By Quarter'!#REF!/'SHOPPlanRates By Quarter'!#REF!</f>
        <v>#REF!</v>
      </c>
      <c r="Q10" s="3" t="e">
        <f>'SHOPPlanRates By Quarter'!#REF!/'SHOPPlanRates By Quarter'!#REF!</f>
        <v>#REF!</v>
      </c>
      <c r="R10" s="3">
        <f>'SHOPPlanRates By Quarter'!P19/'SHOPPlanRates By Quarter'!P$13</f>
        <v>1.048</v>
      </c>
      <c r="S10" s="3" t="e">
        <f>'SHOPPlanRates By Quarter'!#REF!/'SHOPPlanRates By Quarter'!#REF!</f>
        <v>#REF!</v>
      </c>
      <c r="T10" s="3" t="e">
        <f>'SHOPPlanRates By Quarter'!#REF!/'SHOPPlanRates By Quarter'!#REF!</f>
        <v>#REF!</v>
      </c>
      <c r="U10" s="3" t="e">
        <f>'SHOPPlanRates By Quarter'!#REF!/'SHOPPlanRates By Quarter'!#REF!</f>
        <v>#REF!</v>
      </c>
      <c r="V10" s="3" t="e">
        <f>'SHOPPlanRates By Quarter'!#REF!/'SHOPPlanRates By Quarter'!#REF!</f>
        <v>#REF!</v>
      </c>
      <c r="W10" s="3">
        <f>'SHOPPlanRates By Quarter'!Q19/'SHOPPlanRates By Quarter'!Q$13</f>
        <v>1.048</v>
      </c>
      <c r="X10" s="3">
        <f>'SHOPPlanRates By Quarter'!R19/'SHOPPlanRates By Quarter'!R$13</f>
        <v>1.048</v>
      </c>
      <c r="Y10" s="3" t="e">
        <f>'SHOPPlanRates By Quarter'!#REF!/'SHOPPlanRates By Quarter'!#REF!</f>
        <v>#REF!</v>
      </c>
      <c r="Z10" s="3" t="e">
        <f t="shared" si="0"/>
        <v>#REF!</v>
      </c>
      <c r="AA10" s="3" t="e">
        <f t="shared" si="1"/>
        <v>#REF!</v>
      </c>
      <c r="AB10" s="3"/>
      <c r="AC10" s="3"/>
      <c r="AD10" s="3"/>
    </row>
    <row r="11" spans="1:30" x14ac:dyDescent="0.25">
      <c r="A11" s="3">
        <f>'SHOPPlanRates By Quarter'!C20/'SHOPPlanRates By Quarter'!C$13</f>
        <v>1.087</v>
      </c>
      <c r="B11" s="3">
        <f>'SHOPPlanRates By Quarter'!D20/'SHOPPlanRates By Quarter'!D$13</f>
        <v>1.087</v>
      </c>
      <c r="C11" s="3">
        <f>'SHOPPlanRates By Quarter'!E20/'SHOPPlanRates By Quarter'!E$13</f>
        <v>1.087</v>
      </c>
      <c r="D11" s="3">
        <f>'SHOPPlanRates By Quarter'!F20/'SHOPPlanRates By Quarter'!F$13</f>
        <v>1.087</v>
      </c>
      <c r="E11" s="3">
        <f>'SHOPPlanRates By Quarter'!G20/'SHOPPlanRates By Quarter'!G$13</f>
        <v>1.087</v>
      </c>
      <c r="F11" s="3">
        <f>'SHOPPlanRates By Quarter'!H20/'SHOPPlanRates By Quarter'!H$13</f>
        <v>1.087</v>
      </c>
      <c r="G11" s="3">
        <f>'SHOPPlanRates By Quarter'!J20/'SHOPPlanRates By Quarter'!J$13</f>
        <v>1.087</v>
      </c>
      <c r="H11" s="3">
        <f>'SHOPPlanRates By Quarter'!L20/'SHOPPlanRates By Quarter'!L$13</f>
        <v>1.087</v>
      </c>
      <c r="I11" s="3" t="e">
        <f>'SHOPPlanRates By Quarter'!#REF!/'SHOPPlanRates By Quarter'!#REF!</f>
        <v>#REF!</v>
      </c>
      <c r="J11" s="3" t="e">
        <f>'SHOPPlanRates By Quarter'!#REF!/'SHOPPlanRates By Quarter'!#REF!</f>
        <v>#REF!</v>
      </c>
      <c r="K11" s="3" t="e">
        <f>'SHOPPlanRates By Quarter'!#REF!/'SHOPPlanRates By Quarter'!#REF!</f>
        <v>#REF!</v>
      </c>
      <c r="L11" s="3"/>
      <c r="M11" s="3" t="e">
        <f>'SHOPPlanRates By Quarter'!#REF!/'SHOPPlanRates By Quarter'!#REF!</f>
        <v>#REF!</v>
      </c>
      <c r="N11" s="3">
        <f>'SHOPPlanRates By Quarter'!N20/'SHOPPlanRates By Quarter'!N$13</f>
        <v>1.087</v>
      </c>
      <c r="O11" s="3" t="e">
        <f>'SHOPPlanRates By Quarter'!#REF!/'SHOPPlanRates By Quarter'!#REF!</f>
        <v>#REF!</v>
      </c>
      <c r="P11" s="3" t="e">
        <f>'SHOPPlanRates By Quarter'!#REF!/'SHOPPlanRates By Quarter'!#REF!</f>
        <v>#REF!</v>
      </c>
      <c r="Q11" s="3" t="e">
        <f>'SHOPPlanRates By Quarter'!#REF!/'SHOPPlanRates By Quarter'!#REF!</f>
        <v>#REF!</v>
      </c>
      <c r="R11" s="3">
        <f>'SHOPPlanRates By Quarter'!P20/'SHOPPlanRates By Quarter'!P$13</f>
        <v>1.087</v>
      </c>
      <c r="S11" s="3" t="e">
        <f>'SHOPPlanRates By Quarter'!#REF!/'SHOPPlanRates By Quarter'!#REF!</f>
        <v>#REF!</v>
      </c>
      <c r="T11" s="3" t="e">
        <f>'SHOPPlanRates By Quarter'!#REF!/'SHOPPlanRates By Quarter'!#REF!</f>
        <v>#REF!</v>
      </c>
      <c r="U11" s="3" t="e">
        <f>'SHOPPlanRates By Quarter'!#REF!/'SHOPPlanRates By Quarter'!#REF!</f>
        <v>#REF!</v>
      </c>
      <c r="V11" s="3" t="e">
        <f>'SHOPPlanRates By Quarter'!#REF!/'SHOPPlanRates By Quarter'!#REF!</f>
        <v>#REF!</v>
      </c>
      <c r="W11" s="3">
        <f>'SHOPPlanRates By Quarter'!Q20/'SHOPPlanRates By Quarter'!Q$13</f>
        <v>1.087</v>
      </c>
      <c r="X11" s="3">
        <f>'SHOPPlanRates By Quarter'!R20/'SHOPPlanRates By Quarter'!R$13</f>
        <v>1.087</v>
      </c>
      <c r="Y11" s="3" t="e">
        <f>'SHOPPlanRates By Quarter'!#REF!/'SHOPPlanRates By Quarter'!#REF!</f>
        <v>#REF!</v>
      </c>
      <c r="Z11" s="3" t="e">
        <f t="shared" si="0"/>
        <v>#REF!</v>
      </c>
      <c r="AA11" s="3" t="e">
        <f t="shared" si="1"/>
        <v>#REF!</v>
      </c>
      <c r="AB11" s="3"/>
      <c r="AC11" s="3"/>
      <c r="AD11" s="3"/>
    </row>
    <row r="12" spans="1:30" x14ac:dyDescent="0.25">
      <c r="A12" s="3">
        <f>'SHOPPlanRates By Quarter'!C21/'SHOPPlanRates By Quarter'!C$13</f>
        <v>1.1190000000000002</v>
      </c>
      <c r="B12" s="3">
        <f>'SHOPPlanRates By Quarter'!D21/'SHOPPlanRates By Quarter'!D$13</f>
        <v>1.119</v>
      </c>
      <c r="C12" s="3">
        <f>'SHOPPlanRates By Quarter'!E21/'SHOPPlanRates By Quarter'!E$13</f>
        <v>1.119</v>
      </c>
      <c r="D12" s="3">
        <f>'SHOPPlanRates By Quarter'!F21/'SHOPPlanRates By Quarter'!F$13</f>
        <v>1.119</v>
      </c>
      <c r="E12" s="3">
        <f>'SHOPPlanRates By Quarter'!G21/'SHOPPlanRates By Quarter'!G$13</f>
        <v>1.119</v>
      </c>
      <c r="F12" s="3">
        <f>'SHOPPlanRates By Quarter'!H21/'SHOPPlanRates By Quarter'!H$13</f>
        <v>1.119</v>
      </c>
      <c r="G12" s="3">
        <f>'SHOPPlanRates By Quarter'!J21/'SHOPPlanRates By Quarter'!J$13</f>
        <v>1.119</v>
      </c>
      <c r="H12" s="3">
        <f>'SHOPPlanRates By Quarter'!L21/'SHOPPlanRates By Quarter'!L$13</f>
        <v>1.119</v>
      </c>
      <c r="I12" s="3" t="e">
        <f>'SHOPPlanRates By Quarter'!#REF!/'SHOPPlanRates By Quarter'!#REF!</f>
        <v>#REF!</v>
      </c>
      <c r="J12" s="3" t="e">
        <f>'SHOPPlanRates By Quarter'!#REF!/'SHOPPlanRates By Quarter'!#REF!</f>
        <v>#REF!</v>
      </c>
      <c r="K12" s="3" t="e">
        <f>'SHOPPlanRates By Quarter'!#REF!/'SHOPPlanRates By Quarter'!#REF!</f>
        <v>#REF!</v>
      </c>
      <c r="L12" s="3"/>
      <c r="M12" s="3" t="e">
        <f>'SHOPPlanRates By Quarter'!#REF!/'SHOPPlanRates By Quarter'!#REF!</f>
        <v>#REF!</v>
      </c>
      <c r="N12" s="3">
        <f>'SHOPPlanRates By Quarter'!N21/'SHOPPlanRates By Quarter'!N$13</f>
        <v>1.119</v>
      </c>
      <c r="O12" s="3" t="e">
        <f>'SHOPPlanRates By Quarter'!#REF!/'SHOPPlanRates By Quarter'!#REF!</f>
        <v>#REF!</v>
      </c>
      <c r="P12" s="3" t="e">
        <f>'SHOPPlanRates By Quarter'!#REF!/'SHOPPlanRates By Quarter'!#REF!</f>
        <v>#REF!</v>
      </c>
      <c r="Q12" s="3" t="e">
        <f>'SHOPPlanRates By Quarter'!#REF!/'SHOPPlanRates By Quarter'!#REF!</f>
        <v>#REF!</v>
      </c>
      <c r="R12" s="3">
        <f>'SHOPPlanRates By Quarter'!P21/'SHOPPlanRates By Quarter'!P$13</f>
        <v>1.119</v>
      </c>
      <c r="S12" s="3" t="e">
        <f>'SHOPPlanRates By Quarter'!#REF!/'SHOPPlanRates By Quarter'!#REF!</f>
        <v>#REF!</v>
      </c>
      <c r="T12" s="3" t="e">
        <f>'SHOPPlanRates By Quarter'!#REF!/'SHOPPlanRates By Quarter'!#REF!</f>
        <v>#REF!</v>
      </c>
      <c r="U12" s="3" t="e">
        <f>'SHOPPlanRates By Quarter'!#REF!/'SHOPPlanRates By Quarter'!#REF!</f>
        <v>#REF!</v>
      </c>
      <c r="V12" s="3" t="e">
        <f>'SHOPPlanRates By Quarter'!#REF!/'SHOPPlanRates By Quarter'!#REF!</f>
        <v>#REF!</v>
      </c>
      <c r="W12" s="3">
        <f>'SHOPPlanRates By Quarter'!Q21/'SHOPPlanRates By Quarter'!Q$13</f>
        <v>1.119</v>
      </c>
      <c r="X12" s="3">
        <f>'SHOPPlanRates By Quarter'!R21/'SHOPPlanRates By Quarter'!R$13</f>
        <v>1.119</v>
      </c>
      <c r="Y12" s="3" t="e">
        <f>'SHOPPlanRates By Quarter'!#REF!/'SHOPPlanRates By Quarter'!#REF!</f>
        <v>#REF!</v>
      </c>
      <c r="Z12" s="3" t="e">
        <f t="shared" si="0"/>
        <v>#REF!</v>
      </c>
      <c r="AA12" s="3" t="e">
        <f t="shared" si="1"/>
        <v>#REF!</v>
      </c>
      <c r="AB12" s="3"/>
      <c r="AC12" s="3"/>
      <c r="AD12" s="3"/>
    </row>
    <row r="13" spans="1:30" x14ac:dyDescent="0.25">
      <c r="A13" s="3">
        <f>'SHOPPlanRates By Quarter'!C22/'SHOPPlanRates By Quarter'!C$13</f>
        <v>1.135</v>
      </c>
      <c r="B13" s="3">
        <f>'SHOPPlanRates By Quarter'!D22/'SHOPPlanRates By Quarter'!D$13</f>
        <v>1.135</v>
      </c>
      <c r="C13" s="3">
        <f>'SHOPPlanRates By Quarter'!E22/'SHOPPlanRates By Quarter'!E$13</f>
        <v>1.135</v>
      </c>
      <c r="D13" s="3">
        <f>'SHOPPlanRates By Quarter'!F22/'SHOPPlanRates By Quarter'!F$13</f>
        <v>1.135</v>
      </c>
      <c r="E13" s="3">
        <f>'SHOPPlanRates By Quarter'!G22/'SHOPPlanRates By Quarter'!G$13</f>
        <v>1.135</v>
      </c>
      <c r="F13" s="3">
        <f>'SHOPPlanRates By Quarter'!H22/'SHOPPlanRates By Quarter'!H$13</f>
        <v>1.135</v>
      </c>
      <c r="G13" s="3">
        <f>'SHOPPlanRates By Quarter'!J22/'SHOPPlanRates By Quarter'!J$13</f>
        <v>1.135</v>
      </c>
      <c r="H13" s="3">
        <f>'SHOPPlanRates By Quarter'!L22/'SHOPPlanRates By Quarter'!L$13</f>
        <v>1.135</v>
      </c>
      <c r="I13" s="3" t="e">
        <f>'SHOPPlanRates By Quarter'!#REF!/'SHOPPlanRates By Quarter'!#REF!</f>
        <v>#REF!</v>
      </c>
      <c r="J13" s="3" t="e">
        <f>'SHOPPlanRates By Quarter'!#REF!/'SHOPPlanRates By Quarter'!#REF!</f>
        <v>#REF!</v>
      </c>
      <c r="K13" s="3" t="e">
        <f>'SHOPPlanRates By Quarter'!#REF!/'SHOPPlanRates By Quarter'!#REF!</f>
        <v>#REF!</v>
      </c>
      <c r="L13" s="3"/>
      <c r="M13" s="3" t="e">
        <f>'SHOPPlanRates By Quarter'!#REF!/'SHOPPlanRates By Quarter'!#REF!</f>
        <v>#REF!</v>
      </c>
      <c r="N13" s="3">
        <f>'SHOPPlanRates By Quarter'!N22/'SHOPPlanRates By Quarter'!N$13</f>
        <v>1.135</v>
      </c>
      <c r="O13" s="3" t="e">
        <f>'SHOPPlanRates By Quarter'!#REF!/'SHOPPlanRates By Quarter'!#REF!</f>
        <v>#REF!</v>
      </c>
      <c r="P13" s="3" t="e">
        <f>'SHOPPlanRates By Quarter'!#REF!/'SHOPPlanRates By Quarter'!#REF!</f>
        <v>#REF!</v>
      </c>
      <c r="Q13" s="3" t="e">
        <f>'SHOPPlanRates By Quarter'!#REF!/'SHOPPlanRates By Quarter'!#REF!</f>
        <v>#REF!</v>
      </c>
      <c r="R13" s="3">
        <f>'SHOPPlanRates By Quarter'!P22/'SHOPPlanRates By Quarter'!P$13</f>
        <v>1.135</v>
      </c>
      <c r="S13" s="3" t="e">
        <f>'SHOPPlanRates By Quarter'!#REF!/'SHOPPlanRates By Quarter'!#REF!</f>
        <v>#REF!</v>
      </c>
      <c r="T13" s="3" t="e">
        <f>'SHOPPlanRates By Quarter'!#REF!/'SHOPPlanRates By Quarter'!#REF!</f>
        <v>#REF!</v>
      </c>
      <c r="U13" s="3" t="e">
        <f>'SHOPPlanRates By Quarter'!#REF!/'SHOPPlanRates By Quarter'!#REF!</f>
        <v>#REF!</v>
      </c>
      <c r="V13" s="3" t="e">
        <f>'SHOPPlanRates By Quarter'!#REF!/'SHOPPlanRates By Quarter'!#REF!</f>
        <v>#REF!</v>
      </c>
      <c r="W13" s="3">
        <f>'SHOPPlanRates By Quarter'!Q22/'SHOPPlanRates By Quarter'!Q$13</f>
        <v>1.135</v>
      </c>
      <c r="X13" s="3">
        <f>'SHOPPlanRates By Quarter'!R22/'SHOPPlanRates By Quarter'!R$13</f>
        <v>1.135</v>
      </c>
      <c r="Y13" s="3" t="e">
        <f>'SHOPPlanRates By Quarter'!#REF!/'SHOPPlanRates By Quarter'!#REF!</f>
        <v>#REF!</v>
      </c>
      <c r="Z13" s="3" t="e">
        <f t="shared" si="0"/>
        <v>#REF!</v>
      </c>
      <c r="AA13" s="3" t="e">
        <f t="shared" si="1"/>
        <v>#REF!</v>
      </c>
      <c r="AB13" s="3"/>
      <c r="AC13" s="3"/>
      <c r="AD13" s="3"/>
    </row>
    <row r="14" spans="1:30" x14ac:dyDescent="0.25">
      <c r="A14" s="3">
        <f>'SHOPPlanRates By Quarter'!C23/'SHOPPlanRates By Quarter'!C$13</f>
        <v>1.159</v>
      </c>
      <c r="B14" s="3">
        <f>'SHOPPlanRates By Quarter'!D23/'SHOPPlanRates By Quarter'!D$13</f>
        <v>1.159</v>
      </c>
      <c r="C14" s="3">
        <f>'SHOPPlanRates By Quarter'!E23/'SHOPPlanRates By Quarter'!E$13</f>
        <v>1.159</v>
      </c>
      <c r="D14" s="3">
        <f>'SHOPPlanRates By Quarter'!F23/'SHOPPlanRates By Quarter'!F$13</f>
        <v>1.159</v>
      </c>
      <c r="E14" s="3">
        <f>'SHOPPlanRates By Quarter'!G23/'SHOPPlanRates By Quarter'!G$13</f>
        <v>1.159</v>
      </c>
      <c r="F14" s="3">
        <f>'SHOPPlanRates By Quarter'!H23/'SHOPPlanRates By Quarter'!H$13</f>
        <v>1.159</v>
      </c>
      <c r="G14" s="3">
        <f>'SHOPPlanRates By Quarter'!J23/'SHOPPlanRates By Quarter'!J$13</f>
        <v>1.159</v>
      </c>
      <c r="H14" s="3">
        <f>'SHOPPlanRates By Quarter'!L23/'SHOPPlanRates By Quarter'!L$13</f>
        <v>1.159</v>
      </c>
      <c r="I14" s="3" t="e">
        <f>'SHOPPlanRates By Quarter'!#REF!/'SHOPPlanRates By Quarter'!#REF!</f>
        <v>#REF!</v>
      </c>
      <c r="J14" s="3" t="e">
        <f>'SHOPPlanRates By Quarter'!#REF!/'SHOPPlanRates By Quarter'!#REF!</f>
        <v>#REF!</v>
      </c>
      <c r="K14" s="3" t="e">
        <f>'SHOPPlanRates By Quarter'!#REF!/'SHOPPlanRates By Quarter'!#REF!</f>
        <v>#REF!</v>
      </c>
      <c r="L14" s="3"/>
      <c r="M14" s="3" t="e">
        <f>'SHOPPlanRates By Quarter'!#REF!/'SHOPPlanRates By Quarter'!#REF!</f>
        <v>#REF!</v>
      </c>
      <c r="N14" s="3">
        <f>'SHOPPlanRates By Quarter'!N23/'SHOPPlanRates By Quarter'!N$13</f>
        <v>1.159</v>
      </c>
      <c r="O14" s="3" t="e">
        <f>'SHOPPlanRates By Quarter'!#REF!/'SHOPPlanRates By Quarter'!#REF!</f>
        <v>#REF!</v>
      </c>
      <c r="P14" s="3" t="e">
        <f>'SHOPPlanRates By Quarter'!#REF!/'SHOPPlanRates By Quarter'!#REF!</f>
        <v>#REF!</v>
      </c>
      <c r="Q14" s="3" t="e">
        <f>'SHOPPlanRates By Quarter'!#REF!/'SHOPPlanRates By Quarter'!#REF!</f>
        <v>#REF!</v>
      </c>
      <c r="R14" s="3">
        <f>'SHOPPlanRates By Quarter'!P23/'SHOPPlanRates By Quarter'!P$13</f>
        <v>1.159</v>
      </c>
      <c r="S14" s="3" t="e">
        <f>'SHOPPlanRates By Quarter'!#REF!/'SHOPPlanRates By Quarter'!#REF!</f>
        <v>#REF!</v>
      </c>
      <c r="T14" s="3" t="e">
        <f>'SHOPPlanRates By Quarter'!#REF!/'SHOPPlanRates By Quarter'!#REF!</f>
        <v>#REF!</v>
      </c>
      <c r="U14" s="3" t="e">
        <f>'SHOPPlanRates By Quarter'!#REF!/'SHOPPlanRates By Quarter'!#REF!</f>
        <v>#REF!</v>
      </c>
      <c r="V14" s="3" t="e">
        <f>'SHOPPlanRates By Quarter'!#REF!/'SHOPPlanRates By Quarter'!#REF!</f>
        <v>#REF!</v>
      </c>
      <c r="W14" s="3">
        <f>'SHOPPlanRates By Quarter'!Q23/'SHOPPlanRates By Quarter'!Q$13</f>
        <v>1.159</v>
      </c>
      <c r="X14" s="3">
        <f>'SHOPPlanRates By Quarter'!R23/'SHOPPlanRates By Quarter'!R$13</f>
        <v>1.159</v>
      </c>
      <c r="Y14" s="3" t="e">
        <f>'SHOPPlanRates By Quarter'!#REF!/'SHOPPlanRates By Quarter'!#REF!</f>
        <v>#REF!</v>
      </c>
      <c r="Z14" s="3" t="e">
        <f t="shared" si="0"/>
        <v>#REF!</v>
      </c>
      <c r="AA14" s="3" t="e">
        <f t="shared" si="1"/>
        <v>#REF!</v>
      </c>
      <c r="AB14" s="3"/>
      <c r="AC14" s="3"/>
      <c r="AD14" s="3"/>
    </row>
    <row r="15" spans="1:30" x14ac:dyDescent="0.25">
      <c r="A15" s="3">
        <f>'SHOPPlanRates By Quarter'!C24/'SHOPPlanRates By Quarter'!C$13</f>
        <v>1.1830000000000001</v>
      </c>
      <c r="B15" s="3">
        <f>'SHOPPlanRates By Quarter'!D24/'SHOPPlanRates By Quarter'!D$13</f>
        <v>1.1830000000000001</v>
      </c>
      <c r="C15" s="3">
        <f>'SHOPPlanRates By Quarter'!E24/'SHOPPlanRates By Quarter'!E$13</f>
        <v>1.1830000000000001</v>
      </c>
      <c r="D15" s="3">
        <f>'SHOPPlanRates By Quarter'!F24/'SHOPPlanRates By Quarter'!F$13</f>
        <v>1.1830000000000001</v>
      </c>
      <c r="E15" s="3">
        <f>'SHOPPlanRates By Quarter'!G24/'SHOPPlanRates By Quarter'!G$13</f>
        <v>1.1830000000000001</v>
      </c>
      <c r="F15" s="3">
        <f>'SHOPPlanRates By Quarter'!H24/'SHOPPlanRates By Quarter'!H$13</f>
        <v>1.1830000000000001</v>
      </c>
      <c r="G15" s="3">
        <f>'SHOPPlanRates By Quarter'!J24/'SHOPPlanRates By Quarter'!J$13</f>
        <v>1.1830000000000001</v>
      </c>
      <c r="H15" s="3">
        <f>'SHOPPlanRates By Quarter'!L24/'SHOPPlanRates By Quarter'!L$13</f>
        <v>1.1830000000000001</v>
      </c>
      <c r="I15" s="3" t="e">
        <f>'SHOPPlanRates By Quarter'!#REF!/'SHOPPlanRates By Quarter'!#REF!</f>
        <v>#REF!</v>
      </c>
      <c r="J15" s="3" t="e">
        <f>'SHOPPlanRates By Quarter'!#REF!/'SHOPPlanRates By Quarter'!#REF!</f>
        <v>#REF!</v>
      </c>
      <c r="K15" s="3" t="e">
        <f>'SHOPPlanRates By Quarter'!#REF!/'SHOPPlanRates By Quarter'!#REF!</f>
        <v>#REF!</v>
      </c>
      <c r="L15" s="3"/>
      <c r="M15" s="3" t="e">
        <f>'SHOPPlanRates By Quarter'!#REF!/'SHOPPlanRates By Quarter'!#REF!</f>
        <v>#REF!</v>
      </c>
      <c r="N15" s="3">
        <f>'SHOPPlanRates By Quarter'!N24/'SHOPPlanRates By Quarter'!N$13</f>
        <v>1.1830000000000001</v>
      </c>
      <c r="O15" s="3" t="e">
        <f>'SHOPPlanRates By Quarter'!#REF!/'SHOPPlanRates By Quarter'!#REF!</f>
        <v>#REF!</v>
      </c>
      <c r="P15" s="3" t="e">
        <f>'SHOPPlanRates By Quarter'!#REF!/'SHOPPlanRates By Quarter'!#REF!</f>
        <v>#REF!</v>
      </c>
      <c r="Q15" s="3" t="e">
        <f>'SHOPPlanRates By Quarter'!#REF!/'SHOPPlanRates By Quarter'!#REF!</f>
        <v>#REF!</v>
      </c>
      <c r="R15" s="3">
        <f>'SHOPPlanRates By Quarter'!P24/'SHOPPlanRates By Quarter'!P$13</f>
        <v>1.1830000000000001</v>
      </c>
      <c r="S15" s="3" t="e">
        <f>'SHOPPlanRates By Quarter'!#REF!/'SHOPPlanRates By Quarter'!#REF!</f>
        <v>#REF!</v>
      </c>
      <c r="T15" s="3" t="e">
        <f>'SHOPPlanRates By Quarter'!#REF!/'SHOPPlanRates By Quarter'!#REF!</f>
        <v>#REF!</v>
      </c>
      <c r="U15" s="3" t="e">
        <f>'SHOPPlanRates By Quarter'!#REF!/'SHOPPlanRates By Quarter'!#REF!</f>
        <v>#REF!</v>
      </c>
      <c r="V15" s="3" t="e">
        <f>'SHOPPlanRates By Quarter'!#REF!/'SHOPPlanRates By Quarter'!#REF!</f>
        <v>#REF!</v>
      </c>
      <c r="W15" s="3">
        <f>'SHOPPlanRates By Quarter'!Q24/'SHOPPlanRates By Quarter'!Q$13</f>
        <v>1.1830000000000001</v>
      </c>
      <c r="X15" s="3">
        <f>'SHOPPlanRates By Quarter'!R24/'SHOPPlanRates By Quarter'!R$13</f>
        <v>1.1830000000000001</v>
      </c>
      <c r="Y15" s="3" t="e">
        <f>'SHOPPlanRates By Quarter'!#REF!/'SHOPPlanRates By Quarter'!#REF!</f>
        <v>#REF!</v>
      </c>
      <c r="Z15" s="3" t="e">
        <f t="shared" si="0"/>
        <v>#REF!</v>
      </c>
      <c r="AA15" s="3" t="e">
        <f t="shared" si="1"/>
        <v>#REF!</v>
      </c>
      <c r="AB15" s="3"/>
      <c r="AC15" s="3"/>
      <c r="AD15" s="3"/>
    </row>
    <row r="16" spans="1:30" x14ac:dyDescent="0.25">
      <c r="A16" s="3">
        <f>'SHOPPlanRates By Quarter'!C25/'SHOPPlanRates By Quarter'!C$13</f>
        <v>1.198</v>
      </c>
      <c r="B16" s="3">
        <f>'SHOPPlanRates By Quarter'!D25/'SHOPPlanRates By Quarter'!D$13</f>
        <v>1.198</v>
      </c>
      <c r="C16" s="3">
        <f>'SHOPPlanRates By Quarter'!E25/'SHOPPlanRates By Quarter'!E$13</f>
        <v>1.198</v>
      </c>
      <c r="D16" s="3">
        <f>'SHOPPlanRates By Quarter'!F25/'SHOPPlanRates By Quarter'!F$13</f>
        <v>1.198</v>
      </c>
      <c r="E16" s="3">
        <f>'SHOPPlanRates By Quarter'!G25/'SHOPPlanRates By Quarter'!G$13</f>
        <v>1.198</v>
      </c>
      <c r="F16" s="3">
        <f>'SHOPPlanRates By Quarter'!H25/'SHOPPlanRates By Quarter'!H$13</f>
        <v>1.198</v>
      </c>
      <c r="G16" s="3">
        <f>'SHOPPlanRates By Quarter'!J25/'SHOPPlanRates By Quarter'!J$13</f>
        <v>1.198</v>
      </c>
      <c r="H16" s="3">
        <f>'SHOPPlanRates By Quarter'!L25/'SHOPPlanRates By Quarter'!L$13</f>
        <v>1.198</v>
      </c>
      <c r="I16" s="3" t="e">
        <f>'SHOPPlanRates By Quarter'!#REF!/'SHOPPlanRates By Quarter'!#REF!</f>
        <v>#REF!</v>
      </c>
      <c r="J16" s="3" t="e">
        <f>'SHOPPlanRates By Quarter'!#REF!/'SHOPPlanRates By Quarter'!#REF!</f>
        <v>#REF!</v>
      </c>
      <c r="K16" s="3" t="e">
        <f>'SHOPPlanRates By Quarter'!#REF!/'SHOPPlanRates By Quarter'!#REF!</f>
        <v>#REF!</v>
      </c>
      <c r="L16" s="3"/>
      <c r="M16" s="3" t="e">
        <f>'SHOPPlanRates By Quarter'!#REF!/'SHOPPlanRates By Quarter'!#REF!</f>
        <v>#REF!</v>
      </c>
      <c r="N16" s="3">
        <f>'SHOPPlanRates By Quarter'!N25/'SHOPPlanRates By Quarter'!N$13</f>
        <v>1.198</v>
      </c>
      <c r="O16" s="3" t="e">
        <f>'SHOPPlanRates By Quarter'!#REF!/'SHOPPlanRates By Quarter'!#REF!</f>
        <v>#REF!</v>
      </c>
      <c r="P16" s="3" t="e">
        <f>'SHOPPlanRates By Quarter'!#REF!/'SHOPPlanRates By Quarter'!#REF!</f>
        <v>#REF!</v>
      </c>
      <c r="Q16" s="3" t="e">
        <f>'SHOPPlanRates By Quarter'!#REF!/'SHOPPlanRates By Quarter'!#REF!</f>
        <v>#REF!</v>
      </c>
      <c r="R16" s="3">
        <f>'SHOPPlanRates By Quarter'!P25/'SHOPPlanRates By Quarter'!P$13</f>
        <v>1.198</v>
      </c>
      <c r="S16" s="3" t="e">
        <f>'SHOPPlanRates By Quarter'!#REF!/'SHOPPlanRates By Quarter'!#REF!</f>
        <v>#REF!</v>
      </c>
      <c r="T16" s="3" t="e">
        <f>'SHOPPlanRates By Quarter'!#REF!/'SHOPPlanRates By Quarter'!#REF!</f>
        <v>#REF!</v>
      </c>
      <c r="U16" s="3" t="e">
        <f>'SHOPPlanRates By Quarter'!#REF!/'SHOPPlanRates By Quarter'!#REF!</f>
        <v>#REF!</v>
      </c>
      <c r="V16" s="3" t="e">
        <f>'SHOPPlanRates By Quarter'!#REF!/'SHOPPlanRates By Quarter'!#REF!</f>
        <v>#REF!</v>
      </c>
      <c r="W16" s="3">
        <f>'SHOPPlanRates By Quarter'!Q25/'SHOPPlanRates By Quarter'!Q$13</f>
        <v>1.198</v>
      </c>
      <c r="X16" s="3">
        <f>'SHOPPlanRates By Quarter'!R25/'SHOPPlanRates By Quarter'!R$13</f>
        <v>1.198</v>
      </c>
      <c r="Y16" s="3" t="e">
        <f>'SHOPPlanRates By Quarter'!#REF!/'SHOPPlanRates By Quarter'!#REF!</f>
        <v>#REF!</v>
      </c>
      <c r="Z16" s="3" t="e">
        <f t="shared" si="0"/>
        <v>#REF!</v>
      </c>
      <c r="AA16" s="3" t="e">
        <f t="shared" si="1"/>
        <v>#REF!</v>
      </c>
      <c r="AB16" s="3"/>
      <c r="AC16" s="3"/>
      <c r="AD16" s="3"/>
    </row>
    <row r="17" spans="1:30" x14ac:dyDescent="0.25">
      <c r="A17" s="3">
        <f>'SHOPPlanRates By Quarter'!C26/'SHOPPlanRates By Quarter'!C$13</f>
        <v>1.214</v>
      </c>
      <c r="B17" s="3">
        <f>'SHOPPlanRates By Quarter'!D26/'SHOPPlanRates By Quarter'!D$13</f>
        <v>1.214</v>
      </c>
      <c r="C17" s="3">
        <f>'SHOPPlanRates By Quarter'!E26/'SHOPPlanRates By Quarter'!E$13</f>
        <v>1.214</v>
      </c>
      <c r="D17" s="3">
        <f>'SHOPPlanRates By Quarter'!F26/'SHOPPlanRates By Quarter'!F$13</f>
        <v>1.214</v>
      </c>
      <c r="E17" s="3">
        <f>'SHOPPlanRates By Quarter'!G26/'SHOPPlanRates By Quarter'!G$13</f>
        <v>1.214</v>
      </c>
      <c r="F17" s="3">
        <f>'SHOPPlanRates By Quarter'!H26/'SHOPPlanRates By Quarter'!H$13</f>
        <v>1.214</v>
      </c>
      <c r="G17" s="3">
        <f>'SHOPPlanRates By Quarter'!J26/'SHOPPlanRates By Quarter'!J$13</f>
        <v>1.214</v>
      </c>
      <c r="H17" s="3">
        <f>'SHOPPlanRates By Quarter'!L26/'SHOPPlanRates By Quarter'!L$13</f>
        <v>1.214</v>
      </c>
      <c r="I17" s="3" t="e">
        <f>'SHOPPlanRates By Quarter'!#REF!/'SHOPPlanRates By Quarter'!#REF!</f>
        <v>#REF!</v>
      </c>
      <c r="J17" s="3" t="e">
        <f>'SHOPPlanRates By Quarter'!#REF!/'SHOPPlanRates By Quarter'!#REF!</f>
        <v>#REF!</v>
      </c>
      <c r="K17" s="3" t="e">
        <f>'SHOPPlanRates By Quarter'!#REF!/'SHOPPlanRates By Quarter'!#REF!</f>
        <v>#REF!</v>
      </c>
      <c r="L17" s="3"/>
      <c r="M17" s="3" t="e">
        <f>'SHOPPlanRates By Quarter'!#REF!/'SHOPPlanRates By Quarter'!#REF!</f>
        <v>#REF!</v>
      </c>
      <c r="N17" s="3">
        <f>'SHOPPlanRates By Quarter'!N26/'SHOPPlanRates By Quarter'!N$13</f>
        <v>1.214</v>
      </c>
      <c r="O17" s="3" t="e">
        <f>'SHOPPlanRates By Quarter'!#REF!/'SHOPPlanRates By Quarter'!#REF!</f>
        <v>#REF!</v>
      </c>
      <c r="P17" s="3" t="e">
        <f>'SHOPPlanRates By Quarter'!#REF!/'SHOPPlanRates By Quarter'!#REF!</f>
        <v>#REF!</v>
      </c>
      <c r="Q17" s="3" t="e">
        <f>'SHOPPlanRates By Quarter'!#REF!/'SHOPPlanRates By Quarter'!#REF!</f>
        <v>#REF!</v>
      </c>
      <c r="R17" s="3">
        <f>'SHOPPlanRates By Quarter'!P26/'SHOPPlanRates By Quarter'!P$13</f>
        <v>1.2140000000000002</v>
      </c>
      <c r="S17" s="3" t="e">
        <f>'SHOPPlanRates By Quarter'!#REF!/'SHOPPlanRates By Quarter'!#REF!</f>
        <v>#REF!</v>
      </c>
      <c r="T17" s="3" t="e">
        <f>'SHOPPlanRates By Quarter'!#REF!/'SHOPPlanRates By Quarter'!#REF!</f>
        <v>#REF!</v>
      </c>
      <c r="U17" s="3" t="e">
        <f>'SHOPPlanRates By Quarter'!#REF!/'SHOPPlanRates By Quarter'!#REF!</f>
        <v>#REF!</v>
      </c>
      <c r="V17" s="3" t="e">
        <f>'SHOPPlanRates By Quarter'!#REF!/'SHOPPlanRates By Quarter'!#REF!</f>
        <v>#REF!</v>
      </c>
      <c r="W17" s="3">
        <f>'SHOPPlanRates By Quarter'!Q26/'SHOPPlanRates By Quarter'!Q$13</f>
        <v>1.214</v>
      </c>
      <c r="X17" s="3">
        <f>'SHOPPlanRates By Quarter'!R26/'SHOPPlanRates By Quarter'!R$13</f>
        <v>1.214</v>
      </c>
      <c r="Y17" s="3" t="e">
        <f>'SHOPPlanRates By Quarter'!#REF!/'SHOPPlanRates By Quarter'!#REF!</f>
        <v>#REF!</v>
      </c>
      <c r="Z17" s="3" t="e">
        <f t="shared" si="0"/>
        <v>#REF!</v>
      </c>
      <c r="AA17" s="3" t="e">
        <f t="shared" si="1"/>
        <v>#REF!</v>
      </c>
      <c r="AB17" s="3"/>
      <c r="AC17" s="3"/>
      <c r="AD17" s="3"/>
    </row>
    <row r="18" spans="1:30" x14ac:dyDescent="0.25">
      <c r="A18" s="3">
        <f>'SHOPPlanRates By Quarter'!C27/'SHOPPlanRates By Quarter'!C$13</f>
        <v>1.222</v>
      </c>
      <c r="B18" s="3">
        <f>'SHOPPlanRates By Quarter'!D27/'SHOPPlanRates By Quarter'!D$13</f>
        <v>1.222</v>
      </c>
      <c r="C18" s="3">
        <f>'SHOPPlanRates By Quarter'!E27/'SHOPPlanRates By Quarter'!E$13</f>
        <v>1.222</v>
      </c>
      <c r="D18" s="3">
        <f>'SHOPPlanRates By Quarter'!F27/'SHOPPlanRates By Quarter'!F$13</f>
        <v>1.222</v>
      </c>
      <c r="E18" s="3">
        <f>'SHOPPlanRates By Quarter'!G27/'SHOPPlanRates By Quarter'!G$13</f>
        <v>1.222</v>
      </c>
      <c r="F18" s="3">
        <f>'SHOPPlanRates By Quarter'!H27/'SHOPPlanRates By Quarter'!H$13</f>
        <v>1.222</v>
      </c>
      <c r="G18" s="3">
        <f>'SHOPPlanRates By Quarter'!J27/'SHOPPlanRates By Quarter'!J$13</f>
        <v>1.222</v>
      </c>
      <c r="H18" s="3">
        <f>'SHOPPlanRates By Quarter'!L27/'SHOPPlanRates By Quarter'!L$13</f>
        <v>1.222</v>
      </c>
      <c r="I18" s="3" t="e">
        <f>'SHOPPlanRates By Quarter'!#REF!/'SHOPPlanRates By Quarter'!#REF!</f>
        <v>#REF!</v>
      </c>
      <c r="J18" s="3" t="e">
        <f>'SHOPPlanRates By Quarter'!#REF!/'SHOPPlanRates By Quarter'!#REF!</f>
        <v>#REF!</v>
      </c>
      <c r="K18" s="3" t="e">
        <f>'SHOPPlanRates By Quarter'!#REF!/'SHOPPlanRates By Quarter'!#REF!</f>
        <v>#REF!</v>
      </c>
      <c r="L18" s="3"/>
      <c r="M18" s="3" t="e">
        <f>'SHOPPlanRates By Quarter'!#REF!/'SHOPPlanRates By Quarter'!#REF!</f>
        <v>#REF!</v>
      </c>
      <c r="N18" s="3">
        <f>'SHOPPlanRates By Quarter'!N27/'SHOPPlanRates By Quarter'!N$13</f>
        <v>1.222</v>
      </c>
      <c r="O18" s="3" t="e">
        <f>'SHOPPlanRates By Quarter'!#REF!/'SHOPPlanRates By Quarter'!#REF!</f>
        <v>#REF!</v>
      </c>
      <c r="P18" s="3" t="e">
        <f>'SHOPPlanRates By Quarter'!#REF!/'SHOPPlanRates By Quarter'!#REF!</f>
        <v>#REF!</v>
      </c>
      <c r="Q18" s="3" t="e">
        <f>'SHOPPlanRates By Quarter'!#REF!/'SHOPPlanRates By Quarter'!#REF!</f>
        <v>#REF!</v>
      </c>
      <c r="R18" s="3">
        <f>'SHOPPlanRates By Quarter'!P27/'SHOPPlanRates By Quarter'!P$13</f>
        <v>1.222</v>
      </c>
      <c r="S18" s="3" t="e">
        <f>'SHOPPlanRates By Quarter'!#REF!/'SHOPPlanRates By Quarter'!#REF!</f>
        <v>#REF!</v>
      </c>
      <c r="T18" s="3" t="e">
        <f>'SHOPPlanRates By Quarter'!#REF!/'SHOPPlanRates By Quarter'!#REF!</f>
        <v>#REF!</v>
      </c>
      <c r="U18" s="3" t="e">
        <f>'SHOPPlanRates By Quarter'!#REF!/'SHOPPlanRates By Quarter'!#REF!</f>
        <v>#REF!</v>
      </c>
      <c r="V18" s="3" t="e">
        <f>'SHOPPlanRates By Quarter'!#REF!/'SHOPPlanRates By Quarter'!#REF!</f>
        <v>#REF!</v>
      </c>
      <c r="W18" s="3">
        <f>'SHOPPlanRates By Quarter'!Q27/'SHOPPlanRates By Quarter'!Q$13</f>
        <v>1.222</v>
      </c>
      <c r="X18" s="3">
        <f>'SHOPPlanRates By Quarter'!R27/'SHOPPlanRates By Quarter'!R$13</f>
        <v>1.222</v>
      </c>
      <c r="Y18" s="3" t="e">
        <f>'SHOPPlanRates By Quarter'!#REF!/'SHOPPlanRates By Quarter'!#REF!</f>
        <v>#REF!</v>
      </c>
      <c r="Z18" s="3" t="e">
        <f t="shared" si="0"/>
        <v>#REF!</v>
      </c>
      <c r="AA18" s="3" t="e">
        <f t="shared" si="1"/>
        <v>#REF!</v>
      </c>
      <c r="AB18" s="3"/>
      <c r="AC18" s="3"/>
      <c r="AD18" s="3"/>
    </row>
    <row r="19" spans="1:30" x14ac:dyDescent="0.25">
      <c r="A19" s="3">
        <f>'SHOPPlanRates By Quarter'!C28/'SHOPPlanRates By Quarter'!C$13</f>
        <v>1.23</v>
      </c>
      <c r="B19" s="3">
        <f>'SHOPPlanRates By Quarter'!D28/'SHOPPlanRates By Quarter'!D$13</f>
        <v>1.23</v>
      </c>
      <c r="C19" s="3">
        <f>'SHOPPlanRates By Quarter'!E28/'SHOPPlanRates By Quarter'!E$13</f>
        <v>1.23</v>
      </c>
      <c r="D19" s="3">
        <f>'SHOPPlanRates By Quarter'!F28/'SHOPPlanRates By Quarter'!F$13</f>
        <v>1.23</v>
      </c>
      <c r="E19" s="3">
        <f>'SHOPPlanRates By Quarter'!G28/'SHOPPlanRates By Quarter'!G$13</f>
        <v>1.23</v>
      </c>
      <c r="F19" s="3">
        <f>'SHOPPlanRates By Quarter'!H28/'SHOPPlanRates By Quarter'!H$13</f>
        <v>1.23</v>
      </c>
      <c r="G19" s="3">
        <f>'SHOPPlanRates By Quarter'!J28/'SHOPPlanRates By Quarter'!J$13</f>
        <v>1.23</v>
      </c>
      <c r="H19" s="3">
        <f>'SHOPPlanRates By Quarter'!L28/'SHOPPlanRates By Quarter'!L$13</f>
        <v>1.23</v>
      </c>
      <c r="I19" s="3" t="e">
        <f>'SHOPPlanRates By Quarter'!#REF!/'SHOPPlanRates By Quarter'!#REF!</f>
        <v>#REF!</v>
      </c>
      <c r="J19" s="3" t="e">
        <f>'SHOPPlanRates By Quarter'!#REF!/'SHOPPlanRates By Quarter'!#REF!</f>
        <v>#REF!</v>
      </c>
      <c r="K19" s="3" t="e">
        <f>'SHOPPlanRates By Quarter'!#REF!/'SHOPPlanRates By Quarter'!#REF!</f>
        <v>#REF!</v>
      </c>
      <c r="L19" s="3"/>
      <c r="M19" s="3" t="e">
        <f>'SHOPPlanRates By Quarter'!#REF!/'SHOPPlanRates By Quarter'!#REF!</f>
        <v>#REF!</v>
      </c>
      <c r="N19" s="3">
        <f>'SHOPPlanRates By Quarter'!N28/'SHOPPlanRates By Quarter'!N$13</f>
        <v>1.23</v>
      </c>
      <c r="O19" s="3" t="e">
        <f>'SHOPPlanRates By Quarter'!#REF!/'SHOPPlanRates By Quarter'!#REF!</f>
        <v>#REF!</v>
      </c>
      <c r="P19" s="3" t="e">
        <f>'SHOPPlanRates By Quarter'!#REF!/'SHOPPlanRates By Quarter'!#REF!</f>
        <v>#REF!</v>
      </c>
      <c r="Q19" s="3" t="e">
        <f>'SHOPPlanRates By Quarter'!#REF!/'SHOPPlanRates By Quarter'!#REF!</f>
        <v>#REF!</v>
      </c>
      <c r="R19" s="3">
        <f>'SHOPPlanRates By Quarter'!P28/'SHOPPlanRates By Quarter'!P$13</f>
        <v>1.23</v>
      </c>
      <c r="S19" s="3" t="e">
        <f>'SHOPPlanRates By Quarter'!#REF!/'SHOPPlanRates By Quarter'!#REF!</f>
        <v>#REF!</v>
      </c>
      <c r="T19" s="3" t="e">
        <f>'SHOPPlanRates By Quarter'!#REF!/'SHOPPlanRates By Quarter'!#REF!</f>
        <v>#REF!</v>
      </c>
      <c r="U19" s="3" t="e">
        <f>'SHOPPlanRates By Quarter'!#REF!/'SHOPPlanRates By Quarter'!#REF!</f>
        <v>#REF!</v>
      </c>
      <c r="V19" s="3" t="e">
        <f>'SHOPPlanRates By Quarter'!#REF!/'SHOPPlanRates By Quarter'!#REF!</f>
        <v>#REF!</v>
      </c>
      <c r="W19" s="3">
        <f>'SHOPPlanRates By Quarter'!Q28/'SHOPPlanRates By Quarter'!Q$13</f>
        <v>1.23</v>
      </c>
      <c r="X19" s="3">
        <f>'SHOPPlanRates By Quarter'!R28/'SHOPPlanRates By Quarter'!R$13</f>
        <v>1.23</v>
      </c>
      <c r="Y19" s="3" t="e">
        <f>'SHOPPlanRates By Quarter'!#REF!/'SHOPPlanRates By Quarter'!#REF!</f>
        <v>#REF!</v>
      </c>
      <c r="Z19" s="3" t="e">
        <f t="shared" si="0"/>
        <v>#REF!</v>
      </c>
      <c r="AA19" s="3" t="e">
        <f t="shared" si="1"/>
        <v>#REF!</v>
      </c>
      <c r="AB19" s="3"/>
      <c r="AC19" s="3"/>
      <c r="AD19" s="3"/>
    </row>
    <row r="20" spans="1:30" x14ac:dyDescent="0.25">
      <c r="A20" s="3">
        <f>'SHOPPlanRates By Quarter'!C29/'SHOPPlanRates By Quarter'!C$13</f>
        <v>1.2380000000000002</v>
      </c>
      <c r="B20" s="3">
        <f>'SHOPPlanRates By Quarter'!D29/'SHOPPlanRates By Quarter'!D$13</f>
        <v>1.238</v>
      </c>
      <c r="C20" s="3">
        <f>'SHOPPlanRates By Quarter'!E29/'SHOPPlanRates By Quarter'!E$13</f>
        <v>1.238</v>
      </c>
      <c r="D20" s="3">
        <f>'SHOPPlanRates By Quarter'!F29/'SHOPPlanRates By Quarter'!F$13</f>
        <v>1.238</v>
      </c>
      <c r="E20" s="3">
        <f>'SHOPPlanRates By Quarter'!G29/'SHOPPlanRates By Quarter'!G$13</f>
        <v>1.238</v>
      </c>
      <c r="F20" s="3">
        <f>'SHOPPlanRates By Quarter'!H29/'SHOPPlanRates By Quarter'!H$13</f>
        <v>1.238</v>
      </c>
      <c r="G20" s="3">
        <f>'SHOPPlanRates By Quarter'!J29/'SHOPPlanRates By Quarter'!J$13</f>
        <v>1.238</v>
      </c>
      <c r="H20" s="3">
        <f>'SHOPPlanRates By Quarter'!L29/'SHOPPlanRates By Quarter'!L$13</f>
        <v>1.238</v>
      </c>
      <c r="I20" s="3" t="e">
        <f>'SHOPPlanRates By Quarter'!#REF!/'SHOPPlanRates By Quarter'!#REF!</f>
        <v>#REF!</v>
      </c>
      <c r="J20" s="3" t="e">
        <f>'SHOPPlanRates By Quarter'!#REF!/'SHOPPlanRates By Quarter'!#REF!</f>
        <v>#REF!</v>
      </c>
      <c r="K20" s="3" t="e">
        <f>'SHOPPlanRates By Quarter'!#REF!/'SHOPPlanRates By Quarter'!#REF!</f>
        <v>#REF!</v>
      </c>
      <c r="L20" s="3"/>
      <c r="M20" s="3" t="e">
        <f>'SHOPPlanRates By Quarter'!#REF!/'SHOPPlanRates By Quarter'!#REF!</f>
        <v>#REF!</v>
      </c>
      <c r="N20" s="3">
        <f>'SHOPPlanRates By Quarter'!N29/'SHOPPlanRates By Quarter'!N$13</f>
        <v>1.238</v>
      </c>
      <c r="O20" s="3" t="e">
        <f>'SHOPPlanRates By Quarter'!#REF!/'SHOPPlanRates By Quarter'!#REF!</f>
        <v>#REF!</v>
      </c>
      <c r="P20" s="3" t="e">
        <f>'SHOPPlanRates By Quarter'!#REF!/'SHOPPlanRates By Quarter'!#REF!</f>
        <v>#REF!</v>
      </c>
      <c r="Q20" s="3" t="e">
        <f>'SHOPPlanRates By Quarter'!#REF!/'SHOPPlanRates By Quarter'!#REF!</f>
        <v>#REF!</v>
      </c>
      <c r="R20" s="3">
        <f>'SHOPPlanRates By Quarter'!P29/'SHOPPlanRates By Quarter'!P$13</f>
        <v>1.238</v>
      </c>
      <c r="S20" s="3" t="e">
        <f>'SHOPPlanRates By Quarter'!#REF!/'SHOPPlanRates By Quarter'!#REF!</f>
        <v>#REF!</v>
      </c>
      <c r="T20" s="3" t="e">
        <f>'SHOPPlanRates By Quarter'!#REF!/'SHOPPlanRates By Quarter'!#REF!</f>
        <v>#REF!</v>
      </c>
      <c r="U20" s="3" t="e">
        <f>'SHOPPlanRates By Quarter'!#REF!/'SHOPPlanRates By Quarter'!#REF!</f>
        <v>#REF!</v>
      </c>
      <c r="V20" s="3" t="e">
        <f>'SHOPPlanRates By Quarter'!#REF!/'SHOPPlanRates By Quarter'!#REF!</f>
        <v>#REF!</v>
      </c>
      <c r="W20" s="3">
        <f>'SHOPPlanRates By Quarter'!Q29/'SHOPPlanRates By Quarter'!Q$13</f>
        <v>1.238</v>
      </c>
      <c r="X20" s="3">
        <f>'SHOPPlanRates By Quarter'!R29/'SHOPPlanRates By Quarter'!R$13</f>
        <v>1.238</v>
      </c>
      <c r="Y20" s="3" t="e">
        <f>'SHOPPlanRates By Quarter'!#REF!/'SHOPPlanRates By Quarter'!#REF!</f>
        <v>#REF!</v>
      </c>
      <c r="Z20" s="3" t="e">
        <f t="shared" si="0"/>
        <v>#REF!</v>
      </c>
      <c r="AA20" s="3" t="e">
        <f t="shared" si="1"/>
        <v>#REF!</v>
      </c>
      <c r="AB20" s="3"/>
      <c r="AC20" s="3"/>
      <c r="AD20" s="3"/>
    </row>
    <row r="21" spans="1:30" x14ac:dyDescent="0.25">
      <c r="A21" s="3">
        <f>'SHOPPlanRates By Quarter'!C30/'SHOPPlanRates By Quarter'!C$13</f>
        <v>1.246</v>
      </c>
      <c r="B21" s="3">
        <f>'SHOPPlanRates By Quarter'!D30/'SHOPPlanRates By Quarter'!D$13</f>
        <v>1.246</v>
      </c>
      <c r="C21" s="3">
        <f>'SHOPPlanRates By Quarter'!E30/'SHOPPlanRates By Quarter'!E$13</f>
        <v>1.246</v>
      </c>
      <c r="D21" s="3">
        <f>'SHOPPlanRates By Quarter'!F30/'SHOPPlanRates By Quarter'!F$13</f>
        <v>1.246</v>
      </c>
      <c r="E21" s="3">
        <f>'SHOPPlanRates By Quarter'!G30/'SHOPPlanRates By Quarter'!G$13</f>
        <v>1.246</v>
      </c>
      <c r="F21" s="3">
        <f>'SHOPPlanRates By Quarter'!H30/'SHOPPlanRates By Quarter'!H$13</f>
        <v>1.246</v>
      </c>
      <c r="G21" s="3">
        <f>'SHOPPlanRates By Quarter'!J30/'SHOPPlanRates By Quarter'!J$13</f>
        <v>1.246</v>
      </c>
      <c r="H21" s="3">
        <f>'SHOPPlanRates By Quarter'!L30/'SHOPPlanRates By Quarter'!L$13</f>
        <v>1.246</v>
      </c>
      <c r="I21" s="3" t="e">
        <f>'SHOPPlanRates By Quarter'!#REF!/'SHOPPlanRates By Quarter'!#REF!</f>
        <v>#REF!</v>
      </c>
      <c r="J21" s="3" t="e">
        <f>'SHOPPlanRates By Quarter'!#REF!/'SHOPPlanRates By Quarter'!#REF!</f>
        <v>#REF!</v>
      </c>
      <c r="K21" s="3" t="e">
        <f>'SHOPPlanRates By Quarter'!#REF!/'SHOPPlanRates By Quarter'!#REF!</f>
        <v>#REF!</v>
      </c>
      <c r="L21" s="3"/>
      <c r="M21" s="3" t="e">
        <f>'SHOPPlanRates By Quarter'!#REF!/'SHOPPlanRates By Quarter'!#REF!</f>
        <v>#REF!</v>
      </c>
      <c r="N21" s="3">
        <f>'SHOPPlanRates By Quarter'!N30/'SHOPPlanRates By Quarter'!N$13</f>
        <v>1.246</v>
      </c>
      <c r="O21" s="3" t="e">
        <f>'SHOPPlanRates By Quarter'!#REF!/'SHOPPlanRates By Quarter'!#REF!</f>
        <v>#REF!</v>
      </c>
      <c r="P21" s="3" t="e">
        <f>'SHOPPlanRates By Quarter'!#REF!/'SHOPPlanRates By Quarter'!#REF!</f>
        <v>#REF!</v>
      </c>
      <c r="Q21" s="3" t="e">
        <f>'SHOPPlanRates By Quarter'!#REF!/'SHOPPlanRates By Quarter'!#REF!</f>
        <v>#REF!</v>
      </c>
      <c r="R21" s="3">
        <f>'SHOPPlanRates By Quarter'!P30/'SHOPPlanRates By Quarter'!P$13</f>
        <v>1.2460000000000002</v>
      </c>
      <c r="S21" s="3" t="e">
        <f>'SHOPPlanRates By Quarter'!#REF!/'SHOPPlanRates By Quarter'!#REF!</f>
        <v>#REF!</v>
      </c>
      <c r="T21" s="3" t="e">
        <f>'SHOPPlanRates By Quarter'!#REF!/'SHOPPlanRates By Quarter'!#REF!</f>
        <v>#REF!</v>
      </c>
      <c r="U21" s="3" t="e">
        <f>'SHOPPlanRates By Quarter'!#REF!/'SHOPPlanRates By Quarter'!#REF!</f>
        <v>#REF!</v>
      </c>
      <c r="V21" s="3" t="e">
        <f>'SHOPPlanRates By Quarter'!#REF!/'SHOPPlanRates By Quarter'!#REF!</f>
        <v>#REF!</v>
      </c>
      <c r="W21" s="3">
        <f>'SHOPPlanRates By Quarter'!Q30/'SHOPPlanRates By Quarter'!Q$13</f>
        <v>1.246</v>
      </c>
      <c r="X21" s="3">
        <f>'SHOPPlanRates By Quarter'!R30/'SHOPPlanRates By Quarter'!R$13</f>
        <v>1.246</v>
      </c>
      <c r="Y21" s="3" t="e">
        <f>'SHOPPlanRates By Quarter'!#REF!/'SHOPPlanRates By Quarter'!#REF!</f>
        <v>#REF!</v>
      </c>
      <c r="Z21" s="3" t="e">
        <f t="shared" si="0"/>
        <v>#REF!</v>
      </c>
      <c r="AA21" s="3" t="e">
        <f t="shared" si="1"/>
        <v>#REF!</v>
      </c>
      <c r="AB21" s="3"/>
      <c r="AC21" s="3"/>
      <c r="AD21" s="3"/>
    </row>
    <row r="22" spans="1:30" x14ac:dyDescent="0.25">
      <c r="A22" s="3">
        <f>'SHOPPlanRates By Quarter'!C31/'SHOPPlanRates By Quarter'!C$13</f>
        <v>1.262</v>
      </c>
      <c r="B22" s="3">
        <f>'SHOPPlanRates By Quarter'!D31/'SHOPPlanRates By Quarter'!D$13</f>
        <v>1.262</v>
      </c>
      <c r="C22" s="3">
        <f>'SHOPPlanRates By Quarter'!E31/'SHOPPlanRates By Quarter'!E$13</f>
        <v>1.262</v>
      </c>
      <c r="D22" s="3">
        <f>'SHOPPlanRates By Quarter'!F31/'SHOPPlanRates By Quarter'!F$13</f>
        <v>1.262</v>
      </c>
      <c r="E22" s="3">
        <f>'SHOPPlanRates By Quarter'!G31/'SHOPPlanRates By Quarter'!G$13</f>
        <v>1.262</v>
      </c>
      <c r="F22" s="3">
        <f>'SHOPPlanRates By Quarter'!H31/'SHOPPlanRates By Quarter'!H$13</f>
        <v>1.262</v>
      </c>
      <c r="G22" s="3">
        <f>'SHOPPlanRates By Quarter'!J31/'SHOPPlanRates By Quarter'!J$13</f>
        <v>1.262</v>
      </c>
      <c r="H22" s="3">
        <f>'SHOPPlanRates By Quarter'!L31/'SHOPPlanRates By Quarter'!L$13</f>
        <v>1.262</v>
      </c>
      <c r="I22" s="3" t="e">
        <f>'SHOPPlanRates By Quarter'!#REF!/'SHOPPlanRates By Quarter'!#REF!</f>
        <v>#REF!</v>
      </c>
      <c r="J22" s="3" t="e">
        <f>'SHOPPlanRates By Quarter'!#REF!/'SHOPPlanRates By Quarter'!#REF!</f>
        <v>#REF!</v>
      </c>
      <c r="K22" s="3" t="e">
        <f>'SHOPPlanRates By Quarter'!#REF!/'SHOPPlanRates By Quarter'!#REF!</f>
        <v>#REF!</v>
      </c>
      <c r="L22" s="3"/>
      <c r="M22" s="3" t="e">
        <f>'SHOPPlanRates By Quarter'!#REF!/'SHOPPlanRates By Quarter'!#REF!</f>
        <v>#REF!</v>
      </c>
      <c r="N22" s="3">
        <f>'SHOPPlanRates By Quarter'!N31/'SHOPPlanRates By Quarter'!N$13</f>
        <v>1.262</v>
      </c>
      <c r="O22" s="3" t="e">
        <f>'SHOPPlanRates By Quarter'!#REF!/'SHOPPlanRates By Quarter'!#REF!</f>
        <v>#REF!</v>
      </c>
      <c r="P22" s="3" t="e">
        <f>'SHOPPlanRates By Quarter'!#REF!/'SHOPPlanRates By Quarter'!#REF!</f>
        <v>#REF!</v>
      </c>
      <c r="Q22" s="3" t="e">
        <f>'SHOPPlanRates By Quarter'!#REF!/'SHOPPlanRates By Quarter'!#REF!</f>
        <v>#REF!</v>
      </c>
      <c r="R22" s="3">
        <f>'SHOPPlanRates By Quarter'!P31/'SHOPPlanRates By Quarter'!P$13</f>
        <v>1.262</v>
      </c>
      <c r="S22" s="3" t="e">
        <f>'SHOPPlanRates By Quarter'!#REF!/'SHOPPlanRates By Quarter'!#REF!</f>
        <v>#REF!</v>
      </c>
      <c r="T22" s="3" t="e">
        <f>'SHOPPlanRates By Quarter'!#REF!/'SHOPPlanRates By Quarter'!#REF!</f>
        <v>#REF!</v>
      </c>
      <c r="U22" s="3" t="e">
        <f>'SHOPPlanRates By Quarter'!#REF!/'SHOPPlanRates By Quarter'!#REF!</f>
        <v>#REF!</v>
      </c>
      <c r="V22" s="3" t="e">
        <f>'SHOPPlanRates By Quarter'!#REF!/'SHOPPlanRates By Quarter'!#REF!</f>
        <v>#REF!</v>
      </c>
      <c r="W22" s="3">
        <f>'SHOPPlanRates By Quarter'!Q31/'SHOPPlanRates By Quarter'!Q$13</f>
        <v>1.262</v>
      </c>
      <c r="X22" s="3">
        <f>'SHOPPlanRates By Quarter'!R31/'SHOPPlanRates By Quarter'!R$13</f>
        <v>1.262</v>
      </c>
      <c r="Y22" s="3" t="e">
        <f>'SHOPPlanRates By Quarter'!#REF!/'SHOPPlanRates By Quarter'!#REF!</f>
        <v>#REF!</v>
      </c>
      <c r="Z22" s="3" t="e">
        <f t="shared" si="0"/>
        <v>#REF!</v>
      </c>
      <c r="AA22" s="3" t="e">
        <f t="shared" si="1"/>
        <v>#REF!</v>
      </c>
      <c r="AB22" s="3"/>
      <c r="AC22" s="3"/>
      <c r="AD22" s="3"/>
    </row>
    <row r="23" spans="1:30" x14ac:dyDescent="0.25">
      <c r="A23" s="3">
        <f>'SHOPPlanRates By Quarter'!C32/'SHOPPlanRates By Quarter'!C$13</f>
        <v>1.278</v>
      </c>
      <c r="B23" s="3">
        <f>'SHOPPlanRates By Quarter'!D32/'SHOPPlanRates By Quarter'!D$13</f>
        <v>1.278</v>
      </c>
      <c r="C23" s="3">
        <f>'SHOPPlanRates By Quarter'!E32/'SHOPPlanRates By Quarter'!E$13</f>
        <v>1.278</v>
      </c>
      <c r="D23" s="3">
        <f>'SHOPPlanRates By Quarter'!F32/'SHOPPlanRates By Quarter'!F$13</f>
        <v>1.278</v>
      </c>
      <c r="E23" s="3">
        <f>'SHOPPlanRates By Quarter'!G32/'SHOPPlanRates By Quarter'!G$13</f>
        <v>1.278</v>
      </c>
      <c r="F23" s="3">
        <f>'SHOPPlanRates By Quarter'!H32/'SHOPPlanRates By Quarter'!H$13</f>
        <v>1.278</v>
      </c>
      <c r="G23" s="3">
        <f>'SHOPPlanRates By Quarter'!J32/'SHOPPlanRates By Quarter'!J$13</f>
        <v>1.278</v>
      </c>
      <c r="H23" s="3">
        <f>'SHOPPlanRates By Quarter'!L32/'SHOPPlanRates By Quarter'!L$13</f>
        <v>1.278</v>
      </c>
      <c r="I23" s="3" t="e">
        <f>'SHOPPlanRates By Quarter'!#REF!/'SHOPPlanRates By Quarter'!#REF!</f>
        <v>#REF!</v>
      </c>
      <c r="J23" s="3" t="e">
        <f>'SHOPPlanRates By Quarter'!#REF!/'SHOPPlanRates By Quarter'!#REF!</f>
        <v>#REF!</v>
      </c>
      <c r="K23" s="3" t="e">
        <f>'SHOPPlanRates By Quarter'!#REF!/'SHOPPlanRates By Quarter'!#REF!</f>
        <v>#REF!</v>
      </c>
      <c r="L23" s="3"/>
      <c r="M23" s="3" t="e">
        <f>'SHOPPlanRates By Quarter'!#REF!/'SHOPPlanRates By Quarter'!#REF!</f>
        <v>#REF!</v>
      </c>
      <c r="N23" s="3">
        <f>'SHOPPlanRates By Quarter'!N32/'SHOPPlanRates By Quarter'!N$13</f>
        <v>1.278</v>
      </c>
      <c r="O23" s="3" t="e">
        <f>'SHOPPlanRates By Quarter'!#REF!/'SHOPPlanRates By Quarter'!#REF!</f>
        <v>#REF!</v>
      </c>
      <c r="P23" s="3" t="e">
        <f>'SHOPPlanRates By Quarter'!#REF!/'SHOPPlanRates By Quarter'!#REF!</f>
        <v>#REF!</v>
      </c>
      <c r="Q23" s="3" t="e">
        <f>'SHOPPlanRates By Quarter'!#REF!/'SHOPPlanRates By Quarter'!#REF!</f>
        <v>#REF!</v>
      </c>
      <c r="R23" s="3">
        <f>'SHOPPlanRates By Quarter'!P32/'SHOPPlanRates By Quarter'!P$13</f>
        <v>1.2779999999999998</v>
      </c>
      <c r="S23" s="3" t="e">
        <f>'SHOPPlanRates By Quarter'!#REF!/'SHOPPlanRates By Quarter'!#REF!</f>
        <v>#REF!</v>
      </c>
      <c r="T23" s="3" t="e">
        <f>'SHOPPlanRates By Quarter'!#REF!/'SHOPPlanRates By Quarter'!#REF!</f>
        <v>#REF!</v>
      </c>
      <c r="U23" s="3" t="e">
        <f>'SHOPPlanRates By Quarter'!#REF!/'SHOPPlanRates By Quarter'!#REF!</f>
        <v>#REF!</v>
      </c>
      <c r="V23" s="3" t="e">
        <f>'SHOPPlanRates By Quarter'!#REF!/'SHOPPlanRates By Quarter'!#REF!</f>
        <v>#REF!</v>
      </c>
      <c r="W23" s="3">
        <f>'SHOPPlanRates By Quarter'!Q32/'SHOPPlanRates By Quarter'!Q$13</f>
        <v>1.278</v>
      </c>
      <c r="X23" s="3">
        <f>'SHOPPlanRates By Quarter'!R32/'SHOPPlanRates By Quarter'!R$13</f>
        <v>1.278</v>
      </c>
      <c r="Y23" s="3" t="e">
        <f>'SHOPPlanRates By Quarter'!#REF!/'SHOPPlanRates By Quarter'!#REF!</f>
        <v>#REF!</v>
      </c>
      <c r="Z23" s="3" t="e">
        <f t="shared" si="0"/>
        <v>#REF!</v>
      </c>
      <c r="AA23" s="3" t="e">
        <f t="shared" si="1"/>
        <v>#REF!</v>
      </c>
      <c r="AB23" s="3"/>
      <c r="AC23" s="3"/>
      <c r="AD23" s="3"/>
    </row>
    <row r="24" spans="1:30" x14ac:dyDescent="0.25">
      <c r="A24" s="3">
        <f>'SHOPPlanRates By Quarter'!C33/'SHOPPlanRates By Quarter'!C$13</f>
        <v>1.302</v>
      </c>
      <c r="B24" s="3">
        <f>'SHOPPlanRates By Quarter'!D33/'SHOPPlanRates By Quarter'!D$13</f>
        <v>1.302</v>
      </c>
      <c r="C24" s="3">
        <f>'SHOPPlanRates By Quarter'!E33/'SHOPPlanRates By Quarter'!E$13</f>
        <v>1.302</v>
      </c>
      <c r="D24" s="3">
        <f>'SHOPPlanRates By Quarter'!F33/'SHOPPlanRates By Quarter'!F$13</f>
        <v>1.302</v>
      </c>
      <c r="E24" s="3">
        <f>'SHOPPlanRates By Quarter'!G33/'SHOPPlanRates By Quarter'!G$13</f>
        <v>1.302</v>
      </c>
      <c r="F24" s="3">
        <f>'SHOPPlanRates By Quarter'!H33/'SHOPPlanRates By Quarter'!H$13</f>
        <v>1.302</v>
      </c>
      <c r="G24" s="3">
        <f>'SHOPPlanRates By Quarter'!J33/'SHOPPlanRates By Quarter'!J$13</f>
        <v>1.302</v>
      </c>
      <c r="H24" s="3">
        <f>'SHOPPlanRates By Quarter'!L33/'SHOPPlanRates By Quarter'!L$13</f>
        <v>1.302</v>
      </c>
      <c r="I24" s="3" t="e">
        <f>'SHOPPlanRates By Quarter'!#REF!/'SHOPPlanRates By Quarter'!#REF!</f>
        <v>#REF!</v>
      </c>
      <c r="J24" s="3" t="e">
        <f>'SHOPPlanRates By Quarter'!#REF!/'SHOPPlanRates By Quarter'!#REF!</f>
        <v>#REF!</v>
      </c>
      <c r="K24" s="3" t="e">
        <f>'SHOPPlanRates By Quarter'!#REF!/'SHOPPlanRates By Quarter'!#REF!</f>
        <v>#REF!</v>
      </c>
      <c r="L24" s="3"/>
      <c r="M24" s="3" t="e">
        <f>'SHOPPlanRates By Quarter'!#REF!/'SHOPPlanRates By Quarter'!#REF!</f>
        <v>#REF!</v>
      </c>
      <c r="N24" s="3">
        <f>'SHOPPlanRates By Quarter'!N33/'SHOPPlanRates By Quarter'!N$13</f>
        <v>1.302</v>
      </c>
      <c r="O24" s="3" t="e">
        <f>'SHOPPlanRates By Quarter'!#REF!/'SHOPPlanRates By Quarter'!#REF!</f>
        <v>#REF!</v>
      </c>
      <c r="P24" s="3" t="e">
        <f>'SHOPPlanRates By Quarter'!#REF!/'SHOPPlanRates By Quarter'!#REF!</f>
        <v>#REF!</v>
      </c>
      <c r="Q24" s="3" t="e">
        <f>'SHOPPlanRates By Quarter'!#REF!/'SHOPPlanRates By Quarter'!#REF!</f>
        <v>#REF!</v>
      </c>
      <c r="R24" s="3">
        <f>'SHOPPlanRates By Quarter'!P33/'SHOPPlanRates By Quarter'!P$13</f>
        <v>1.302</v>
      </c>
      <c r="S24" s="3" t="e">
        <f>'SHOPPlanRates By Quarter'!#REF!/'SHOPPlanRates By Quarter'!#REF!</f>
        <v>#REF!</v>
      </c>
      <c r="T24" s="3" t="e">
        <f>'SHOPPlanRates By Quarter'!#REF!/'SHOPPlanRates By Quarter'!#REF!</f>
        <v>#REF!</v>
      </c>
      <c r="U24" s="3" t="e">
        <f>'SHOPPlanRates By Quarter'!#REF!/'SHOPPlanRates By Quarter'!#REF!</f>
        <v>#REF!</v>
      </c>
      <c r="V24" s="3" t="e">
        <f>'SHOPPlanRates By Quarter'!#REF!/'SHOPPlanRates By Quarter'!#REF!</f>
        <v>#REF!</v>
      </c>
      <c r="W24" s="3">
        <f>'SHOPPlanRates By Quarter'!Q33/'SHOPPlanRates By Quarter'!Q$13</f>
        <v>1.302</v>
      </c>
      <c r="X24" s="3">
        <f>'SHOPPlanRates By Quarter'!R33/'SHOPPlanRates By Quarter'!R$13</f>
        <v>1.302</v>
      </c>
      <c r="Y24" s="3" t="e">
        <f>'SHOPPlanRates By Quarter'!#REF!/'SHOPPlanRates By Quarter'!#REF!</f>
        <v>#REF!</v>
      </c>
      <c r="Z24" s="3" t="e">
        <f t="shared" si="0"/>
        <v>#REF!</v>
      </c>
      <c r="AA24" s="3" t="e">
        <f t="shared" si="1"/>
        <v>#REF!</v>
      </c>
      <c r="AB24" s="3"/>
      <c r="AC24" s="3"/>
      <c r="AD24" s="3"/>
    </row>
    <row r="25" spans="1:30" x14ac:dyDescent="0.25">
      <c r="A25" s="3">
        <f>'SHOPPlanRates By Quarter'!C34/'SHOPPlanRates By Quarter'!C$13</f>
        <v>1.325</v>
      </c>
      <c r="B25" s="3">
        <f>'SHOPPlanRates By Quarter'!D34/'SHOPPlanRates By Quarter'!D$13</f>
        <v>1.3250000000000002</v>
      </c>
      <c r="C25" s="3">
        <f>'SHOPPlanRates By Quarter'!E34/'SHOPPlanRates By Quarter'!E$13</f>
        <v>1.325</v>
      </c>
      <c r="D25" s="3">
        <f>'SHOPPlanRates By Quarter'!F34/'SHOPPlanRates By Quarter'!F$13</f>
        <v>1.325</v>
      </c>
      <c r="E25" s="3">
        <f>'SHOPPlanRates By Quarter'!G34/'SHOPPlanRates By Quarter'!G$13</f>
        <v>1.325</v>
      </c>
      <c r="F25" s="3">
        <f>'SHOPPlanRates By Quarter'!H34/'SHOPPlanRates By Quarter'!H$13</f>
        <v>1.325</v>
      </c>
      <c r="G25" s="3">
        <f>'SHOPPlanRates By Quarter'!J34/'SHOPPlanRates By Quarter'!J$13</f>
        <v>1.325</v>
      </c>
      <c r="H25" s="3">
        <f>'SHOPPlanRates By Quarter'!L34/'SHOPPlanRates By Quarter'!L$13</f>
        <v>1.325</v>
      </c>
      <c r="I25" s="3" t="e">
        <f>'SHOPPlanRates By Quarter'!#REF!/'SHOPPlanRates By Quarter'!#REF!</f>
        <v>#REF!</v>
      </c>
      <c r="J25" s="3" t="e">
        <f>'SHOPPlanRates By Quarter'!#REF!/'SHOPPlanRates By Quarter'!#REF!</f>
        <v>#REF!</v>
      </c>
      <c r="K25" s="3" t="e">
        <f>'SHOPPlanRates By Quarter'!#REF!/'SHOPPlanRates By Quarter'!#REF!</f>
        <v>#REF!</v>
      </c>
      <c r="L25" s="3"/>
      <c r="M25" s="3" t="e">
        <f>'SHOPPlanRates By Quarter'!#REF!/'SHOPPlanRates By Quarter'!#REF!</f>
        <v>#REF!</v>
      </c>
      <c r="N25" s="3">
        <f>'SHOPPlanRates By Quarter'!N34/'SHOPPlanRates By Quarter'!N$13</f>
        <v>1.325</v>
      </c>
      <c r="O25" s="3" t="e">
        <f>'SHOPPlanRates By Quarter'!#REF!/'SHOPPlanRates By Quarter'!#REF!</f>
        <v>#REF!</v>
      </c>
      <c r="P25" s="3" t="e">
        <f>'SHOPPlanRates By Quarter'!#REF!/'SHOPPlanRates By Quarter'!#REF!</f>
        <v>#REF!</v>
      </c>
      <c r="Q25" s="3" t="e">
        <f>'SHOPPlanRates By Quarter'!#REF!/'SHOPPlanRates By Quarter'!#REF!</f>
        <v>#REF!</v>
      </c>
      <c r="R25" s="3">
        <f>'SHOPPlanRates By Quarter'!P34/'SHOPPlanRates By Quarter'!P$13</f>
        <v>1.325</v>
      </c>
      <c r="S25" s="3" t="e">
        <f>'SHOPPlanRates By Quarter'!#REF!/'SHOPPlanRates By Quarter'!#REF!</f>
        <v>#REF!</v>
      </c>
      <c r="T25" s="3" t="e">
        <f>'SHOPPlanRates By Quarter'!#REF!/'SHOPPlanRates By Quarter'!#REF!</f>
        <v>#REF!</v>
      </c>
      <c r="U25" s="3" t="e">
        <f>'SHOPPlanRates By Quarter'!#REF!/'SHOPPlanRates By Quarter'!#REF!</f>
        <v>#REF!</v>
      </c>
      <c r="V25" s="3" t="e">
        <f>'SHOPPlanRates By Quarter'!#REF!/'SHOPPlanRates By Quarter'!#REF!</f>
        <v>#REF!</v>
      </c>
      <c r="W25" s="3">
        <f>'SHOPPlanRates By Quarter'!Q34/'SHOPPlanRates By Quarter'!Q$13</f>
        <v>1.325</v>
      </c>
      <c r="X25" s="3">
        <f>'SHOPPlanRates By Quarter'!R34/'SHOPPlanRates By Quarter'!R$13</f>
        <v>1.325</v>
      </c>
      <c r="Y25" s="3" t="e">
        <f>'SHOPPlanRates By Quarter'!#REF!/'SHOPPlanRates By Quarter'!#REF!</f>
        <v>#REF!</v>
      </c>
      <c r="Z25" s="3" t="e">
        <f t="shared" si="0"/>
        <v>#REF!</v>
      </c>
      <c r="AA25" s="3" t="e">
        <f t="shared" si="1"/>
        <v>#REF!</v>
      </c>
      <c r="AB25" s="3"/>
      <c r="AC25" s="3"/>
      <c r="AD25" s="3"/>
    </row>
    <row r="26" spans="1:30" x14ac:dyDescent="0.25">
      <c r="A26" s="3">
        <f>'SHOPPlanRates By Quarter'!C35/'SHOPPlanRates By Quarter'!C$13</f>
        <v>1.357</v>
      </c>
      <c r="B26" s="3">
        <f>'SHOPPlanRates By Quarter'!D35/'SHOPPlanRates By Quarter'!D$13</f>
        <v>1.357</v>
      </c>
      <c r="C26" s="3">
        <f>'SHOPPlanRates By Quarter'!E35/'SHOPPlanRates By Quarter'!E$13</f>
        <v>1.357</v>
      </c>
      <c r="D26" s="3">
        <f>'SHOPPlanRates By Quarter'!F35/'SHOPPlanRates By Quarter'!F$13</f>
        <v>1.357</v>
      </c>
      <c r="E26" s="3">
        <f>'SHOPPlanRates By Quarter'!G35/'SHOPPlanRates By Quarter'!G$13</f>
        <v>1.357</v>
      </c>
      <c r="F26" s="3">
        <f>'SHOPPlanRates By Quarter'!H35/'SHOPPlanRates By Quarter'!H$13</f>
        <v>1.357</v>
      </c>
      <c r="G26" s="3">
        <f>'SHOPPlanRates By Quarter'!J35/'SHOPPlanRates By Quarter'!J$13</f>
        <v>1.357</v>
      </c>
      <c r="H26" s="3">
        <f>'SHOPPlanRates By Quarter'!L35/'SHOPPlanRates By Quarter'!L$13</f>
        <v>1.357</v>
      </c>
      <c r="I26" s="3" t="e">
        <f>'SHOPPlanRates By Quarter'!#REF!/'SHOPPlanRates By Quarter'!#REF!</f>
        <v>#REF!</v>
      </c>
      <c r="J26" s="3" t="e">
        <f>'SHOPPlanRates By Quarter'!#REF!/'SHOPPlanRates By Quarter'!#REF!</f>
        <v>#REF!</v>
      </c>
      <c r="K26" s="3" t="e">
        <f>'SHOPPlanRates By Quarter'!#REF!/'SHOPPlanRates By Quarter'!#REF!</f>
        <v>#REF!</v>
      </c>
      <c r="L26" s="3"/>
      <c r="M26" s="3" t="e">
        <f>'SHOPPlanRates By Quarter'!#REF!/'SHOPPlanRates By Quarter'!#REF!</f>
        <v>#REF!</v>
      </c>
      <c r="N26" s="3">
        <f>'SHOPPlanRates By Quarter'!N35/'SHOPPlanRates By Quarter'!N$13</f>
        <v>1.357</v>
      </c>
      <c r="O26" s="3" t="e">
        <f>'SHOPPlanRates By Quarter'!#REF!/'SHOPPlanRates By Quarter'!#REF!</f>
        <v>#REF!</v>
      </c>
      <c r="P26" s="3" t="e">
        <f>'SHOPPlanRates By Quarter'!#REF!/'SHOPPlanRates By Quarter'!#REF!</f>
        <v>#REF!</v>
      </c>
      <c r="Q26" s="3" t="e">
        <f>'SHOPPlanRates By Quarter'!#REF!/'SHOPPlanRates By Quarter'!#REF!</f>
        <v>#REF!</v>
      </c>
      <c r="R26" s="3">
        <f>'SHOPPlanRates By Quarter'!P35/'SHOPPlanRates By Quarter'!P$13</f>
        <v>1.357</v>
      </c>
      <c r="S26" s="3" t="e">
        <f>'SHOPPlanRates By Quarter'!#REF!/'SHOPPlanRates By Quarter'!#REF!</f>
        <v>#REF!</v>
      </c>
      <c r="T26" s="3" t="e">
        <f>'SHOPPlanRates By Quarter'!#REF!/'SHOPPlanRates By Quarter'!#REF!</f>
        <v>#REF!</v>
      </c>
      <c r="U26" s="3" t="e">
        <f>'SHOPPlanRates By Quarter'!#REF!/'SHOPPlanRates By Quarter'!#REF!</f>
        <v>#REF!</v>
      </c>
      <c r="V26" s="3" t="e">
        <f>'SHOPPlanRates By Quarter'!#REF!/'SHOPPlanRates By Quarter'!#REF!</f>
        <v>#REF!</v>
      </c>
      <c r="W26" s="3">
        <f>'SHOPPlanRates By Quarter'!Q35/'SHOPPlanRates By Quarter'!Q$13</f>
        <v>1.357</v>
      </c>
      <c r="X26" s="3">
        <f>'SHOPPlanRates By Quarter'!R35/'SHOPPlanRates By Quarter'!R$13</f>
        <v>1.357</v>
      </c>
      <c r="Y26" s="3" t="e">
        <f>'SHOPPlanRates By Quarter'!#REF!/'SHOPPlanRates By Quarter'!#REF!</f>
        <v>#REF!</v>
      </c>
      <c r="Z26" s="3" t="e">
        <f t="shared" si="0"/>
        <v>#REF!</v>
      </c>
      <c r="AA26" s="3" t="e">
        <f t="shared" si="1"/>
        <v>#REF!</v>
      </c>
      <c r="AB26" s="3"/>
      <c r="AC26" s="3"/>
      <c r="AD26" s="3"/>
    </row>
    <row r="27" spans="1:30" x14ac:dyDescent="0.25">
      <c r="A27" s="3">
        <f>'SHOPPlanRates By Quarter'!C36/'SHOPPlanRates By Quarter'!C$13</f>
        <v>1.397</v>
      </c>
      <c r="B27" s="3">
        <f>'SHOPPlanRates By Quarter'!D36/'SHOPPlanRates By Quarter'!D$13</f>
        <v>1.397</v>
      </c>
      <c r="C27" s="3">
        <f>'SHOPPlanRates By Quarter'!E36/'SHOPPlanRates By Quarter'!E$13</f>
        <v>1.397</v>
      </c>
      <c r="D27" s="3">
        <f>'SHOPPlanRates By Quarter'!F36/'SHOPPlanRates By Quarter'!F$13</f>
        <v>1.397</v>
      </c>
      <c r="E27" s="3">
        <f>'SHOPPlanRates By Quarter'!G36/'SHOPPlanRates By Quarter'!G$13</f>
        <v>1.397</v>
      </c>
      <c r="F27" s="3">
        <f>'SHOPPlanRates By Quarter'!H36/'SHOPPlanRates By Quarter'!H$13</f>
        <v>1.397</v>
      </c>
      <c r="G27" s="3">
        <f>'SHOPPlanRates By Quarter'!J36/'SHOPPlanRates By Quarter'!J$13</f>
        <v>1.397</v>
      </c>
      <c r="H27" s="3">
        <f>'SHOPPlanRates By Quarter'!L36/'SHOPPlanRates By Quarter'!L$13</f>
        <v>1.397</v>
      </c>
      <c r="I27" s="3" t="e">
        <f>'SHOPPlanRates By Quarter'!#REF!/'SHOPPlanRates By Quarter'!#REF!</f>
        <v>#REF!</v>
      </c>
      <c r="J27" s="3" t="e">
        <f>'SHOPPlanRates By Quarter'!#REF!/'SHOPPlanRates By Quarter'!#REF!</f>
        <v>#REF!</v>
      </c>
      <c r="K27" s="3" t="e">
        <f>'SHOPPlanRates By Quarter'!#REF!/'SHOPPlanRates By Quarter'!#REF!</f>
        <v>#REF!</v>
      </c>
      <c r="L27" s="3"/>
      <c r="M27" s="3" t="e">
        <f>'SHOPPlanRates By Quarter'!#REF!/'SHOPPlanRates By Quarter'!#REF!</f>
        <v>#REF!</v>
      </c>
      <c r="N27" s="3">
        <f>'SHOPPlanRates By Quarter'!N36/'SHOPPlanRates By Quarter'!N$13</f>
        <v>1.397</v>
      </c>
      <c r="O27" s="3" t="e">
        <f>'SHOPPlanRates By Quarter'!#REF!/'SHOPPlanRates By Quarter'!#REF!</f>
        <v>#REF!</v>
      </c>
      <c r="P27" s="3" t="e">
        <f>'SHOPPlanRates By Quarter'!#REF!/'SHOPPlanRates By Quarter'!#REF!</f>
        <v>#REF!</v>
      </c>
      <c r="Q27" s="3" t="e">
        <f>'SHOPPlanRates By Quarter'!#REF!/'SHOPPlanRates By Quarter'!#REF!</f>
        <v>#REF!</v>
      </c>
      <c r="R27" s="3">
        <f>'SHOPPlanRates By Quarter'!P36/'SHOPPlanRates By Quarter'!P$13</f>
        <v>1.397</v>
      </c>
      <c r="S27" s="3" t="e">
        <f>'SHOPPlanRates By Quarter'!#REF!/'SHOPPlanRates By Quarter'!#REF!</f>
        <v>#REF!</v>
      </c>
      <c r="T27" s="3" t="e">
        <f>'SHOPPlanRates By Quarter'!#REF!/'SHOPPlanRates By Quarter'!#REF!</f>
        <v>#REF!</v>
      </c>
      <c r="U27" s="3" t="e">
        <f>'SHOPPlanRates By Quarter'!#REF!/'SHOPPlanRates By Quarter'!#REF!</f>
        <v>#REF!</v>
      </c>
      <c r="V27" s="3" t="e">
        <f>'SHOPPlanRates By Quarter'!#REF!/'SHOPPlanRates By Quarter'!#REF!</f>
        <v>#REF!</v>
      </c>
      <c r="W27" s="3">
        <f>'SHOPPlanRates By Quarter'!Q36/'SHOPPlanRates By Quarter'!Q$13</f>
        <v>1.397</v>
      </c>
      <c r="X27" s="3">
        <f>'SHOPPlanRates By Quarter'!R36/'SHOPPlanRates By Quarter'!R$13</f>
        <v>1.397</v>
      </c>
      <c r="Y27" s="3" t="e">
        <f>'SHOPPlanRates By Quarter'!#REF!/'SHOPPlanRates By Quarter'!#REF!</f>
        <v>#REF!</v>
      </c>
      <c r="Z27" s="3" t="e">
        <f t="shared" si="0"/>
        <v>#REF!</v>
      </c>
      <c r="AA27" s="3" t="e">
        <f t="shared" si="1"/>
        <v>#REF!</v>
      </c>
      <c r="AB27" s="3"/>
      <c r="AC27" s="3"/>
      <c r="AD27" s="3"/>
    </row>
    <row r="28" spans="1:30" x14ac:dyDescent="0.25">
      <c r="A28" s="3">
        <f>'SHOPPlanRates By Quarter'!C37/'SHOPPlanRates By Quarter'!C$13</f>
        <v>1.444</v>
      </c>
      <c r="B28" s="3">
        <f>'SHOPPlanRates By Quarter'!D37/'SHOPPlanRates By Quarter'!D$13</f>
        <v>1.444</v>
      </c>
      <c r="C28" s="3">
        <f>'SHOPPlanRates By Quarter'!E37/'SHOPPlanRates By Quarter'!E$13</f>
        <v>1.4439999999999997</v>
      </c>
      <c r="D28" s="3">
        <f>'SHOPPlanRates By Quarter'!F37/'SHOPPlanRates By Quarter'!F$13</f>
        <v>1.444</v>
      </c>
      <c r="E28" s="3">
        <f>'SHOPPlanRates By Quarter'!G37/'SHOPPlanRates By Quarter'!G$13</f>
        <v>1.444</v>
      </c>
      <c r="F28" s="3">
        <f>'SHOPPlanRates By Quarter'!H37/'SHOPPlanRates By Quarter'!H$13</f>
        <v>1.444</v>
      </c>
      <c r="G28" s="3">
        <f>'SHOPPlanRates By Quarter'!J37/'SHOPPlanRates By Quarter'!J$13</f>
        <v>1.444</v>
      </c>
      <c r="H28" s="3">
        <f>'SHOPPlanRates By Quarter'!L37/'SHOPPlanRates By Quarter'!L$13</f>
        <v>1.444</v>
      </c>
      <c r="I28" s="3" t="e">
        <f>'SHOPPlanRates By Quarter'!#REF!/'SHOPPlanRates By Quarter'!#REF!</f>
        <v>#REF!</v>
      </c>
      <c r="J28" s="3" t="e">
        <f>'SHOPPlanRates By Quarter'!#REF!/'SHOPPlanRates By Quarter'!#REF!</f>
        <v>#REF!</v>
      </c>
      <c r="K28" s="3" t="e">
        <f>'SHOPPlanRates By Quarter'!#REF!/'SHOPPlanRates By Quarter'!#REF!</f>
        <v>#REF!</v>
      </c>
      <c r="L28" s="3"/>
      <c r="M28" s="3" t="e">
        <f>'SHOPPlanRates By Quarter'!#REF!/'SHOPPlanRates By Quarter'!#REF!</f>
        <v>#REF!</v>
      </c>
      <c r="N28" s="3">
        <f>'SHOPPlanRates By Quarter'!N37/'SHOPPlanRates By Quarter'!N$13</f>
        <v>1.444</v>
      </c>
      <c r="O28" s="3" t="e">
        <f>'SHOPPlanRates By Quarter'!#REF!/'SHOPPlanRates By Quarter'!#REF!</f>
        <v>#REF!</v>
      </c>
      <c r="P28" s="3" t="e">
        <f>'SHOPPlanRates By Quarter'!#REF!/'SHOPPlanRates By Quarter'!#REF!</f>
        <v>#REF!</v>
      </c>
      <c r="Q28" s="3" t="e">
        <f>'SHOPPlanRates By Quarter'!#REF!/'SHOPPlanRates By Quarter'!#REF!</f>
        <v>#REF!</v>
      </c>
      <c r="R28" s="3">
        <f>'SHOPPlanRates By Quarter'!P37/'SHOPPlanRates By Quarter'!P$13</f>
        <v>1.444</v>
      </c>
      <c r="S28" s="3" t="e">
        <f>'SHOPPlanRates By Quarter'!#REF!/'SHOPPlanRates By Quarter'!#REF!</f>
        <v>#REF!</v>
      </c>
      <c r="T28" s="3" t="e">
        <f>'SHOPPlanRates By Quarter'!#REF!/'SHOPPlanRates By Quarter'!#REF!</f>
        <v>#REF!</v>
      </c>
      <c r="U28" s="3" t="e">
        <f>'SHOPPlanRates By Quarter'!#REF!/'SHOPPlanRates By Quarter'!#REF!</f>
        <v>#REF!</v>
      </c>
      <c r="V28" s="3" t="e">
        <f>'SHOPPlanRates By Quarter'!#REF!/'SHOPPlanRates By Quarter'!#REF!</f>
        <v>#REF!</v>
      </c>
      <c r="W28" s="3">
        <f>'SHOPPlanRates By Quarter'!Q37/'SHOPPlanRates By Quarter'!Q$13</f>
        <v>1.444</v>
      </c>
      <c r="X28" s="3">
        <f>'SHOPPlanRates By Quarter'!R37/'SHOPPlanRates By Quarter'!R$13</f>
        <v>1.444</v>
      </c>
      <c r="Y28" s="3" t="e">
        <f>'SHOPPlanRates By Quarter'!#REF!/'SHOPPlanRates By Quarter'!#REF!</f>
        <v>#REF!</v>
      </c>
      <c r="Z28" s="3" t="e">
        <f t="shared" si="0"/>
        <v>#REF!</v>
      </c>
      <c r="AA28" s="3" t="e">
        <f t="shared" si="1"/>
        <v>#REF!</v>
      </c>
      <c r="AB28" s="3"/>
      <c r="AC28" s="3"/>
      <c r="AD28" s="3"/>
    </row>
    <row r="29" spans="1:30" x14ac:dyDescent="0.25">
      <c r="A29" s="3">
        <f>'SHOPPlanRates By Quarter'!C38/'SHOPPlanRates By Quarter'!C$13</f>
        <v>1.5</v>
      </c>
      <c r="B29" s="3">
        <f>'SHOPPlanRates By Quarter'!D38/'SHOPPlanRates By Quarter'!D$13</f>
        <v>1.5</v>
      </c>
      <c r="C29" s="3">
        <f>'SHOPPlanRates By Quarter'!E38/'SHOPPlanRates By Quarter'!E$13</f>
        <v>1.5</v>
      </c>
      <c r="D29" s="3">
        <f>'SHOPPlanRates By Quarter'!F38/'SHOPPlanRates By Quarter'!F$13</f>
        <v>1.5</v>
      </c>
      <c r="E29" s="3">
        <f>'SHOPPlanRates By Quarter'!G38/'SHOPPlanRates By Quarter'!G$13</f>
        <v>1.5</v>
      </c>
      <c r="F29" s="3">
        <f>'SHOPPlanRates By Quarter'!H38/'SHOPPlanRates By Quarter'!H$13</f>
        <v>1.5</v>
      </c>
      <c r="G29" s="3">
        <f>'SHOPPlanRates By Quarter'!J38/'SHOPPlanRates By Quarter'!J$13</f>
        <v>1.5</v>
      </c>
      <c r="H29" s="3">
        <f>'SHOPPlanRates By Quarter'!L38/'SHOPPlanRates By Quarter'!L$13</f>
        <v>1.5</v>
      </c>
      <c r="I29" s="3" t="e">
        <f>'SHOPPlanRates By Quarter'!#REF!/'SHOPPlanRates By Quarter'!#REF!</f>
        <v>#REF!</v>
      </c>
      <c r="J29" s="3" t="e">
        <f>'SHOPPlanRates By Quarter'!#REF!/'SHOPPlanRates By Quarter'!#REF!</f>
        <v>#REF!</v>
      </c>
      <c r="K29" s="3" t="e">
        <f>'SHOPPlanRates By Quarter'!#REF!/'SHOPPlanRates By Quarter'!#REF!</f>
        <v>#REF!</v>
      </c>
      <c r="L29" s="3"/>
      <c r="M29" s="3" t="e">
        <f>'SHOPPlanRates By Quarter'!#REF!/'SHOPPlanRates By Quarter'!#REF!</f>
        <v>#REF!</v>
      </c>
      <c r="N29" s="3">
        <f>'SHOPPlanRates By Quarter'!N38/'SHOPPlanRates By Quarter'!N$13</f>
        <v>1.5</v>
      </c>
      <c r="O29" s="3" t="e">
        <f>'SHOPPlanRates By Quarter'!#REF!/'SHOPPlanRates By Quarter'!#REF!</f>
        <v>#REF!</v>
      </c>
      <c r="P29" s="3" t="e">
        <f>'SHOPPlanRates By Quarter'!#REF!/'SHOPPlanRates By Quarter'!#REF!</f>
        <v>#REF!</v>
      </c>
      <c r="Q29" s="3" t="e">
        <f>'SHOPPlanRates By Quarter'!#REF!/'SHOPPlanRates By Quarter'!#REF!</f>
        <v>#REF!</v>
      </c>
      <c r="R29" s="3">
        <f>'SHOPPlanRates By Quarter'!P38/'SHOPPlanRates By Quarter'!P$13</f>
        <v>1.5</v>
      </c>
      <c r="S29" s="3" t="e">
        <f>'SHOPPlanRates By Quarter'!#REF!/'SHOPPlanRates By Quarter'!#REF!</f>
        <v>#REF!</v>
      </c>
      <c r="T29" s="3" t="e">
        <f>'SHOPPlanRates By Quarter'!#REF!/'SHOPPlanRates By Quarter'!#REF!</f>
        <v>#REF!</v>
      </c>
      <c r="U29" s="3" t="e">
        <f>'SHOPPlanRates By Quarter'!#REF!/'SHOPPlanRates By Quarter'!#REF!</f>
        <v>#REF!</v>
      </c>
      <c r="V29" s="3" t="e">
        <f>'SHOPPlanRates By Quarter'!#REF!/'SHOPPlanRates By Quarter'!#REF!</f>
        <v>#REF!</v>
      </c>
      <c r="W29" s="3">
        <f>'SHOPPlanRates By Quarter'!Q38/'SHOPPlanRates By Quarter'!Q$13</f>
        <v>1.5</v>
      </c>
      <c r="X29" s="3">
        <f>'SHOPPlanRates By Quarter'!R38/'SHOPPlanRates By Quarter'!R$13</f>
        <v>1.5</v>
      </c>
      <c r="Y29" s="3" t="e">
        <f>'SHOPPlanRates By Quarter'!#REF!/'SHOPPlanRates By Quarter'!#REF!</f>
        <v>#REF!</v>
      </c>
      <c r="Z29" s="3" t="e">
        <f t="shared" si="0"/>
        <v>#REF!</v>
      </c>
      <c r="AA29" s="3" t="e">
        <f t="shared" si="1"/>
        <v>#REF!</v>
      </c>
      <c r="AB29" s="3"/>
      <c r="AC29" s="3"/>
      <c r="AD29" s="3"/>
    </row>
    <row r="30" spans="1:30" x14ac:dyDescent="0.25">
      <c r="A30" s="3">
        <f>'SHOPPlanRates By Quarter'!C39/'SHOPPlanRates By Quarter'!C$13</f>
        <v>1.5629999999999999</v>
      </c>
      <c r="B30" s="3">
        <f>'SHOPPlanRates By Quarter'!D39/'SHOPPlanRates By Quarter'!D$13</f>
        <v>1.5629999999999999</v>
      </c>
      <c r="C30" s="3">
        <f>'SHOPPlanRates By Quarter'!E39/'SHOPPlanRates By Quarter'!E$13</f>
        <v>1.5629999999999999</v>
      </c>
      <c r="D30" s="3">
        <f>'SHOPPlanRates By Quarter'!F39/'SHOPPlanRates By Quarter'!F$13</f>
        <v>1.5630000000000002</v>
      </c>
      <c r="E30" s="3">
        <f>'SHOPPlanRates By Quarter'!G39/'SHOPPlanRates By Quarter'!G$13</f>
        <v>1.5629999999999999</v>
      </c>
      <c r="F30" s="3">
        <f>'SHOPPlanRates By Quarter'!H39/'SHOPPlanRates By Quarter'!H$13</f>
        <v>1.5629999999999999</v>
      </c>
      <c r="G30" s="3">
        <f>'SHOPPlanRates By Quarter'!J39/'SHOPPlanRates By Quarter'!J$13</f>
        <v>1.5629999999999999</v>
      </c>
      <c r="H30" s="3">
        <f>'SHOPPlanRates By Quarter'!L39/'SHOPPlanRates By Quarter'!L$13</f>
        <v>1.5629999999999999</v>
      </c>
      <c r="I30" s="3" t="e">
        <f>'SHOPPlanRates By Quarter'!#REF!/'SHOPPlanRates By Quarter'!#REF!</f>
        <v>#REF!</v>
      </c>
      <c r="J30" s="3" t="e">
        <f>'SHOPPlanRates By Quarter'!#REF!/'SHOPPlanRates By Quarter'!#REF!</f>
        <v>#REF!</v>
      </c>
      <c r="K30" s="3" t="e">
        <f>'SHOPPlanRates By Quarter'!#REF!/'SHOPPlanRates By Quarter'!#REF!</f>
        <v>#REF!</v>
      </c>
      <c r="L30" s="3"/>
      <c r="M30" s="3" t="e">
        <f>'SHOPPlanRates By Quarter'!#REF!/'SHOPPlanRates By Quarter'!#REF!</f>
        <v>#REF!</v>
      </c>
      <c r="N30" s="3">
        <f>'SHOPPlanRates By Quarter'!N39/'SHOPPlanRates By Quarter'!N$13</f>
        <v>1.5629999999999999</v>
      </c>
      <c r="O30" s="3" t="e">
        <f>'SHOPPlanRates By Quarter'!#REF!/'SHOPPlanRates By Quarter'!#REF!</f>
        <v>#REF!</v>
      </c>
      <c r="P30" s="3" t="e">
        <f>'SHOPPlanRates By Quarter'!#REF!/'SHOPPlanRates By Quarter'!#REF!</f>
        <v>#REF!</v>
      </c>
      <c r="Q30" s="3" t="e">
        <f>'SHOPPlanRates By Quarter'!#REF!/'SHOPPlanRates By Quarter'!#REF!</f>
        <v>#REF!</v>
      </c>
      <c r="R30" s="3">
        <f>'SHOPPlanRates By Quarter'!P39/'SHOPPlanRates By Quarter'!P$13</f>
        <v>1.5629999999999999</v>
      </c>
      <c r="S30" s="3" t="e">
        <f>'SHOPPlanRates By Quarter'!#REF!/'SHOPPlanRates By Quarter'!#REF!</f>
        <v>#REF!</v>
      </c>
      <c r="T30" s="3" t="e">
        <f>'SHOPPlanRates By Quarter'!#REF!/'SHOPPlanRates By Quarter'!#REF!</f>
        <v>#REF!</v>
      </c>
      <c r="U30" s="3" t="e">
        <f>'SHOPPlanRates By Quarter'!#REF!/'SHOPPlanRates By Quarter'!#REF!</f>
        <v>#REF!</v>
      </c>
      <c r="V30" s="3" t="e">
        <f>'SHOPPlanRates By Quarter'!#REF!/'SHOPPlanRates By Quarter'!#REF!</f>
        <v>#REF!</v>
      </c>
      <c r="W30" s="3">
        <f>'SHOPPlanRates By Quarter'!Q39/'SHOPPlanRates By Quarter'!Q$13</f>
        <v>1.5629999999999999</v>
      </c>
      <c r="X30" s="3">
        <f>'SHOPPlanRates By Quarter'!R39/'SHOPPlanRates By Quarter'!R$13</f>
        <v>1.5629999999999999</v>
      </c>
      <c r="Y30" s="3" t="e">
        <f>'SHOPPlanRates By Quarter'!#REF!/'SHOPPlanRates By Quarter'!#REF!</f>
        <v>#REF!</v>
      </c>
      <c r="Z30" s="3" t="e">
        <f t="shared" si="0"/>
        <v>#REF!</v>
      </c>
      <c r="AA30" s="3" t="e">
        <f t="shared" si="1"/>
        <v>#REF!</v>
      </c>
      <c r="AB30" s="3"/>
      <c r="AC30" s="3"/>
      <c r="AD30" s="3"/>
    </row>
    <row r="31" spans="1:30" x14ac:dyDescent="0.25">
      <c r="A31" s="3">
        <f>'SHOPPlanRates By Quarter'!C40/'SHOPPlanRates By Quarter'!C$13</f>
        <v>1.635</v>
      </c>
      <c r="B31" s="3">
        <f>'SHOPPlanRates By Quarter'!D40/'SHOPPlanRates By Quarter'!D$13</f>
        <v>1.635</v>
      </c>
      <c r="C31" s="3">
        <f>'SHOPPlanRates By Quarter'!E40/'SHOPPlanRates By Quarter'!E$13</f>
        <v>1.635</v>
      </c>
      <c r="D31" s="3">
        <f>'SHOPPlanRates By Quarter'!F40/'SHOPPlanRates By Quarter'!F$13</f>
        <v>1.6349999999999998</v>
      </c>
      <c r="E31" s="3">
        <f>'SHOPPlanRates By Quarter'!G40/'SHOPPlanRates By Quarter'!G$13</f>
        <v>1.635</v>
      </c>
      <c r="F31" s="3">
        <f>'SHOPPlanRates By Quarter'!H40/'SHOPPlanRates By Quarter'!H$13</f>
        <v>1.635</v>
      </c>
      <c r="G31" s="3">
        <f>'SHOPPlanRates By Quarter'!J40/'SHOPPlanRates By Quarter'!J$13</f>
        <v>1.6349999999999998</v>
      </c>
      <c r="H31" s="3">
        <f>'SHOPPlanRates By Quarter'!L40/'SHOPPlanRates By Quarter'!L$13</f>
        <v>1.635</v>
      </c>
      <c r="I31" s="3" t="e">
        <f>'SHOPPlanRates By Quarter'!#REF!/'SHOPPlanRates By Quarter'!#REF!</f>
        <v>#REF!</v>
      </c>
      <c r="J31" s="3" t="e">
        <f>'SHOPPlanRates By Quarter'!#REF!/'SHOPPlanRates By Quarter'!#REF!</f>
        <v>#REF!</v>
      </c>
      <c r="K31" s="3" t="e">
        <f>'SHOPPlanRates By Quarter'!#REF!/'SHOPPlanRates By Quarter'!#REF!</f>
        <v>#REF!</v>
      </c>
      <c r="L31" s="3"/>
      <c r="M31" s="3" t="e">
        <f>'SHOPPlanRates By Quarter'!#REF!/'SHOPPlanRates By Quarter'!#REF!</f>
        <v>#REF!</v>
      </c>
      <c r="N31" s="3">
        <f>'SHOPPlanRates By Quarter'!N40/'SHOPPlanRates By Quarter'!N$13</f>
        <v>1.635</v>
      </c>
      <c r="O31" s="3" t="e">
        <f>'SHOPPlanRates By Quarter'!#REF!/'SHOPPlanRates By Quarter'!#REF!</f>
        <v>#REF!</v>
      </c>
      <c r="P31" s="3" t="e">
        <f>'SHOPPlanRates By Quarter'!#REF!/'SHOPPlanRates By Quarter'!#REF!</f>
        <v>#REF!</v>
      </c>
      <c r="Q31" s="3" t="e">
        <f>'SHOPPlanRates By Quarter'!#REF!/'SHOPPlanRates By Quarter'!#REF!</f>
        <v>#REF!</v>
      </c>
      <c r="R31" s="3">
        <f>'SHOPPlanRates By Quarter'!P40/'SHOPPlanRates By Quarter'!P$13</f>
        <v>1.635</v>
      </c>
      <c r="S31" s="3" t="e">
        <f>'SHOPPlanRates By Quarter'!#REF!/'SHOPPlanRates By Quarter'!#REF!</f>
        <v>#REF!</v>
      </c>
      <c r="T31" s="3" t="e">
        <f>'SHOPPlanRates By Quarter'!#REF!/'SHOPPlanRates By Quarter'!#REF!</f>
        <v>#REF!</v>
      </c>
      <c r="U31" s="3" t="e">
        <f>'SHOPPlanRates By Quarter'!#REF!/'SHOPPlanRates By Quarter'!#REF!</f>
        <v>#REF!</v>
      </c>
      <c r="V31" s="3" t="e">
        <f>'SHOPPlanRates By Quarter'!#REF!/'SHOPPlanRates By Quarter'!#REF!</f>
        <v>#REF!</v>
      </c>
      <c r="W31" s="3">
        <f>'SHOPPlanRates By Quarter'!Q40/'SHOPPlanRates By Quarter'!Q$13</f>
        <v>1.6349999999999998</v>
      </c>
      <c r="X31" s="3">
        <f>'SHOPPlanRates By Quarter'!R40/'SHOPPlanRates By Quarter'!R$13</f>
        <v>1.635</v>
      </c>
      <c r="Y31" s="3" t="e">
        <f>'SHOPPlanRates By Quarter'!#REF!/'SHOPPlanRates By Quarter'!#REF!</f>
        <v>#REF!</v>
      </c>
      <c r="Z31" s="3" t="e">
        <f t="shared" si="0"/>
        <v>#REF!</v>
      </c>
      <c r="AA31" s="3" t="e">
        <f t="shared" si="1"/>
        <v>#REF!</v>
      </c>
      <c r="AB31" s="3"/>
      <c r="AC31" s="3"/>
      <c r="AD31" s="3"/>
    </row>
    <row r="32" spans="1:30" x14ac:dyDescent="0.25">
      <c r="A32" s="3">
        <f>'SHOPPlanRates By Quarter'!C41/'SHOPPlanRates By Quarter'!C$13</f>
        <v>1.706</v>
      </c>
      <c r="B32" s="3">
        <f>'SHOPPlanRates By Quarter'!D41/'SHOPPlanRates By Quarter'!D$13</f>
        <v>1.706</v>
      </c>
      <c r="C32" s="3">
        <f>'SHOPPlanRates By Quarter'!E41/'SHOPPlanRates By Quarter'!E$13</f>
        <v>1.706</v>
      </c>
      <c r="D32" s="3">
        <f>'SHOPPlanRates By Quarter'!F41/'SHOPPlanRates By Quarter'!F$13</f>
        <v>1.706</v>
      </c>
      <c r="E32" s="3">
        <f>'SHOPPlanRates By Quarter'!G41/'SHOPPlanRates By Quarter'!G$13</f>
        <v>1.706</v>
      </c>
      <c r="F32" s="3">
        <f>'SHOPPlanRates By Quarter'!H41/'SHOPPlanRates By Quarter'!H$13</f>
        <v>1.706</v>
      </c>
      <c r="G32" s="3">
        <f>'SHOPPlanRates By Quarter'!J41/'SHOPPlanRates By Quarter'!J$13</f>
        <v>1.706</v>
      </c>
      <c r="H32" s="3">
        <f>'SHOPPlanRates By Quarter'!L41/'SHOPPlanRates By Quarter'!L$13</f>
        <v>1.706</v>
      </c>
      <c r="I32" s="3" t="e">
        <f>'SHOPPlanRates By Quarter'!#REF!/'SHOPPlanRates By Quarter'!#REF!</f>
        <v>#REF!</v>
      </c>
      <c r="J32" s="3" t="e">
        <f>'SHOPPlanRates By Quarter'!#REF!/'SHOPPlanRates By Quarter'!#REF!</f>
        <v>#REF!</v>
      </c>
      <c r="K32" s="3" t="e">
        <f>'SHOPPlanRates By Quarter'!#REF!/'SHOPPlanRates By Quarter'!#REF!</f>
        <v>#REF!</v>
      </c>
      <c r="L32" s="3"/>
      <c r="M32" s="3" t="e">
        <f>'SHOPPlanRates By Quarter'!#REF!/'SHOPPlanRates By Quarter'!#REF!</f>
        <v>#REF!</v>
      </c>
      <c r="N32" s="3">
        <f>'SHOPPlanRates By Quarter'!N41/'SHOPPlanRates By Quarter'!N$13</f>
        <v>1.706</v>
      </c>
      <c r="O32" s="3" t="e">
        <f>'SHOPPlanRates By Quarter'!#REF!/'SHOPPlanRates By Quarter'!#REF!</f>
        <v>#REF!</v>
      </c>
      <c r="P32" s="3" t="e">
        <f>'SHOPPlanRates By Quarter'!#REF!/'SHOPPlanRates By Quarter'!#REF!</f>
        <v>#REF!</v>
      </c>
      <c r="Q32" s="3" t="e">
        <f>'SHOPPlanRates By Quarter'!#REF!/'SHOPPlanRates By Quarter'!#REF!</f>
        <v>#REF!</v>
      </c>
      <c r="R32" s="3">
        <f>'SHOPPlanRates By Quarter'!P41/'SHOPPlanRates By Quarter'!P$13</f>
        <v>1.7060000000000002</v>
      </c>
      <c r="S32" s="3" t="e">
        <f>'SHOPPlanRates By Quarter'!#REF!/'SHOPPlanRates By Quarter'!#REF!</f>
        <v>#REF!</v>
      </c>
      <c r="T32" s="3" t="e">
        <f>'SHOPPlanRates By Quarter'!#REF!/'SHOPPlanRates By Quarter'!#REF!</f>
        <v>#REF!</v>
      </c>
      <c r="U32" s="3" t="e">
        <f>'SHOPPlanRates By Quarter'!#REF!/'SHOPPlanRates By Quarter'!#REF!</f>
        <v>#REF!</v>
      </c>
      <c r="V32" s="3" t="e">
        <f>'SHOPPlanRates By Quarter'!#REF!/'SHOPPlanRates By Quarter'!#REF!</f>
        <v>#REF!</v>
      </c>
      <c r="W32" s="3">
        <f>'SHOPPlanRates By Quarter'!Q41/'SHOPPlanRates By Quarter'!Q$13</f>
        <v>1.706</v>
      </c>
      <c r="X32" s="3">
        <f>'SHOPPlanRates By Quarter'!R41/'SHOPPlanRates By Quarter'!R$13</f>
        <v>1.706</v>
      </c>
      <c r="Y32" s="3" t="e">
        <f>'SHOPPlanRates By Quarter'!#REF!/'SHOPPlanRates By Quarter'!#REF!</f>
        <v>#REF!</v>
      </c>
      <c r="Z32" s="3" t="e">
        <f t="shared" si="0"/>
        <v>#REF!</v>
      </c>
      <c r="AA32" s="3" t="e">
        <f t="shared" si="1"/>
        <v>#REF!</v>
      </c>
      <c r="AB32" s="3"/>
      <c r="AC32" s="3"/>
      <c r="AD32" s="3"/>
    </row>
    <row r="33" spans="1:30" x14ac:dyDescent="0.25">
      <c r="A33" s="3">
        <f>'SHOPPlanRates By Quarter'!C42/'SHOPPlanRates By Quarter'!C$13</f>
        <v>1.786</v>
      </c>
      <c r="B33" s="3">
        <f>'SHOPPlanRates By Quarter'!D42/'SHOPPlanRates By Quarter'!D$13</f>
        <v>1.786</v>
      </c>
      <c r="C33" s="3">
        <f>'SHOPPlanRates By Quarter'!E42/'SHOPPlanRates By Quarter'!E$13</f>
        <v>1.7860000000000003</v>
      </c>
      <c r="D33" s="3">
        <f>'SHOPPlanRates By Quarter'!F42/'SHOPPlanRates By Quarter'!F$13</f>
        <v>1.7860000000000003</v>
      </c>
      <c r="E33" s="3">
        <f>'SHOPPlanRates By Quarter'!G42/'SHOPPlanRates By Quarter'!G$13</f>
        <v>1.786</v>
      </c>
      <c r="F33" s="3">
        <f>'SHOPPlanRates By Quarter'!H42/'SHOPPlanRates By Quarter'!H$13</f>
        <v>1.786</v>
      </c>
      <c r="G33" s="3">
        <f>'SHOPPlanRates By Quarter'!J42/'SHOPPlanRates By Quarter'!J$13</f>
        <v>1.786</v>
      </c>
      <c r="H33" s="3">
        <f>'SHOPPlanRates By Quarter'!L42/'SHOPPlanRates By Quarter'!L$13</f>
        <v>1.786</v>
      </c>
      <c r="I33" s="3" t="e">
        <f>'SHOPPlanRates By Quarter'!#REF!/'SHOPPlanRates By Quarter'!#REF!</f>
        <v>#REF!</v>
      </c>
      <c r="J33" s="3" t="e">
        <f>'SHOPPlanRates By Quarter'!#REF!/'SHOPPlanRates By Quarter'!#REF!</f>
        <v>#REF!</v>
      </c>
      <c r="K33" s="3" t="e">
        <f>'SHOPPlanRates By Quarter'!#REF!/'SHOPPlanRates By Quarter'!#REF!</f>
        <v>#REF!</v>
      </c>
      <c r="L33" s="3"/>
      <c r="M33" s="3" t="e">
        <f>'SHOPPlanRates By Quarter'!#REF!/'SHOPPlanRates By Quarter'!#REF!</f>
        <v>#REF!</v>
      </c>
      <c r="N33" s="3">
        <f>'SHOPPlanRates By Quarter'!N42/'SHOPPlanRates By Quarter'!N$13</f>
        <v>1.7860000000000003</v>
      </c>
      <c r="O33" s="3" t="e">
        <f>'SHOPPlanRates By Quarter'!#REF!/'SHOPPlanRates By Quarter'!#REF!</f>
        <v>#REF!</v>
      </c>
      <c r="P33" s="3" t="e">
        <f>'SHOPPlanRates By Quarter'!#REF!/'SHOPPlanRates By Quarter'!#REF!</f>
        <v>#REF!</v>
      </c>
      <c r="Q33" s="3" t="e">
        <f>'SHOPPlanRates By Quarter'!#REF!/'SHOPPlanRates By Quarter'!#REF!</f>
        <v>#REF!</v>
      </c>
      <c r="R33" s="3">
        <f>'SHOPPlanRates By Quarter'!P42/'SHOPPlanRates By Quarter'!P$13</f>
        <v>1.786</v>
      </c>
      <c r="S33" s="3" t="e">
        <f>'SHOPPlanRates By Quarter'!#REF!/'SHOPPlanRates By Quarter'!#REF!</f>
        <v>#REF!</v>
      </c>
      <c r="T33" s="3" t="e">
        <f>'SHOPPlanRates By Quarter'!#REF!/'SHOPPlanRates By Quarter'!#REF!</f>
        <v>#REF!</v>
      </c>
      <c r="U33" s="3" t="e">
        <f>'SHOPPlanRates By Quarter'!#REF!/'SHOPPlanRates By Quarter'!#REF!</f>
        <v>#REF!</v>
      </c>
      <c r="V33" s="3" t="e">
        <f>'SHOPPlanRates By Quarter'!#REF!/'SHOPPlanRates By Quarter'!#REF!</f>
        <v>#REF!</v>
      </c>
      <c r="W33" s="3">
        <f>'SHOPPlanRates By Quarter'!Q42/'SHOPPlanRates By Quarter'!Q$13</f>
        <v>1.786</v>
      </c>
      <c r="X33" s="3">
        <f>'SHOPPlanRates By Quarter'!R42/'SHOPPlanRates By Quarter'!R$13</f>
        <v>1.786</v>
      </c>
      <c r="Y33" s="3" t="e">
        <f>'SHOPPlanRates By Quarter'!#REF!/'SHOPPlanRates By Quarter'!#REF!</f>
        <v>#REF!</v>
      </c>
      <c r="Z33" s="3" t="e">
        <f t="shared" si="0"/>
        <v>#REF!</v>
      </c>
      <c r="AA33" s="3" t="e">
        <f t="shared" si="1"/>
        <v>#REF!</v>
      </c>
      <c r="AB33" s="3"/>
      <c r="AC33" s="3"/>
      <c r="AD33" s="3"/>
    </row>
    <row r="34" spans="1:30" x14ac:dyDescent="0.25">
      <c r="A34" s="3">
        <f>'SHOPPlanRates By Quarter'!C43/'SHOPPlanRates By Quarter'!C$13</f>
        <v>1.865</v>
      </c>
      <c r="B34" s="3">
        <f>'SHOPPlanRates By Quarter'!D43/'SHOPPlanRates By Quarter'!D$13</f>
        <v>1.865</v>
      </c>
      <c r="C34" s="3">
        <f>'SHOPPlanRates By Quarter'!E43/'SHOPPlanRates By Quarter'!E$13</f>
        <v>1.865</v>
      </c>
      <c r="D34" s="3">
        <f>'SHOPPlanRates By Quarter'!F43/'SHOPPlanRates By Quarter'!F$13</f>
        <v>1.865</v>
      </c>
      <c r="E34" s="3">
        <f>'SHOPPlanRates By Quarter'!G43/'SHOPPlanRates By Quarter'!G$13</f>
        <v>1.865</v>
      </c>
      <c r="F34" s="3">
        <f>'SHOPPlanRates By Quarter'!H43/'SHOPPlanRates By Quarter'!H$13</f>
        <v>1.865</v>
      </c>
      <c r="G34" s="3">
        <f>'SHOPPlanRates By Quarter'!J43/'SHOPPlanRates By Quarter'!J$13</f>
        <v>1.8650000000000002</v>
      </c>
      <c r="H34" s="3">
        <f>'SHOPPlanRates By Quarter'!L43/'SHOPPlanRates By Quarter'!L$13</f>
        <v>1.865</v>
      </c>
      <c r="I34" s="3" t="e">
        <f>'SHOPPlanRates By Quarter'!#REF!/'SHOPPlanRates By Quarter'!#REF!</f>
        <v>#REF!</v>
      </c>
      <c r="J34" s="3" t="e">
        <f>'SHOPPlanRates By Quarter'!#REF!/'SHOPPlanRates By Quarter'!#REF!</f>
        <v>#REF!</v>
      </c>
      <c r="K34" s="3" t="e">
        <f>'SHOPPlanRates By Quarter'!#REF!/'SHOPPlanRates By Quarter'!#REF!</f>
        <v>#REF!</v>
      </c>
      <c r="L34" s="3"/>
      <c r="M34" s="3" t="e">
        <f>'SHOPPlanRates By Quarter'!#REF!/'SHOPPlanRates By Quarter'!#REF!</f>
        <v>#REF!</v>
      </c>
      <c r="N34" s="3">
        <f>'SHOPPlanRates By Quarter'!N43/'SHOPPlanRates By Quarter'!N$13</f>
        <v>1.865</v>
      </c>
      <c r="O34" s="3" t="e">
        <f>'SHOPPlanRates By Quarter'!#REF!/'SHOPPlanRates By Quarter'!#REF!</f>
        <v>#REF!</v>
      </c>
      <c r="P34" s="3" t="e">
        <f>'SHOPPlanRates By Quarter'!#REF!/'SHOPPlanRates By Quarter'!#REF!</f>
        <v>#REF!</v>
      </c>
      <c r="Q34" s="3" t="e">
        <f>'SHOPPlanRates By Quarter'!#REF!/'SHOPPlanRates By Quarter'!#REF!</f>
        <v>#REF!</v>
      </c>
      <c r="R34" s="3">
        <f>'SHOPPlanRates By Quarter'!P43/'SHOPPlanRates By Quarter'!P$13</f>
        <v>1.865</v>
      </c>
      <c r="S34" s="3" t="e">
        <f>'SHOPPlanRates By Quarter'!#REF!/'SHOPPlanRates By Quarter'!#REF!</f>
        <v>#REF!</v>
      </c>
      <c r="T34" s="3" t="e">
        <f>'SHOPPlanRates By Quarter'!#REF!/'SHOPPlanRates By Quarter'!#REF!</f>
        <v>#REF!</v>
      </c>
      <c r="U34" s="3" t="e">
        <f>'SHOPPlanRates By Quarter'!#REF!/'SHOPPlanRates By Quarter'!#REF!</f>
        <v>#REF!</v>
      </c>
      <c r="V34" s="3" t="e">
        <f>'SHOPPlanRates By Quarter'!#REF!/'SHOPPlanRates By Quarter'!#REF!</f>
        <v>#REF!</v>
      </c>
      <c r="W34" s="3">
        <f>'SHOPPlanRates By Quarter'!Q43/'SHOPPlanRates By Quarter'!Q$13</f>
        <v>1.8650000000000002</v>
      </c>
      <c r="X34" s="3">
        <f>'SHOPPlanRates By Quarter'!R43/'SHOPPlanRates By Quarter'!R$13</f>
        <v>1.865</v>
      </c>
      <c r="Y34" s="3" t="e">
        <f>'SHOPPlanRates By Quarter'!#REF!/'SHOPPlanRates By Quarter'!#REF!</f>
        <v>#REF!</v>
      </c>
      <c r="Z34" s="3" t="e">
        <f t="shared" si="0"/>
        <v>#REF!</v>
      </c>
      <c r="AA34" s="3" t="e">
        <f t="shared" si="1"/>
        <v>#REF!</v>
      </c>
      <c r="AB34" s="3"/>
      <c r="AC34" s="3"/>
      <c r="AD34" s="3"/>
    </row>
    <row r="35" spans="1:30" x14ac:dyDescent="0.25">
      <c r="A35" s="3">
        <f>'SHOPPlanRates By Quarter'!C44/'SHOPPlanRates By Quarter'!C$13</f>
        <v>1.952</v>
      </c>
      <c r="B35" s="3">
        <f>'SHOPPlanRates By Quarter'!D44/'SHOPPlanRates By Quarter'!D$13</f>
        <v>1.952</v>
      </c>
      <c r="C35" s="3">
        <f>'SHOPPlanRates By Quarter'!E44/'SHOPPlanRates By Quarter'!E$13</f>
        <v>1.952</v>
      </c>
      <c r="D35" s="3">
        <f>'SHOPPlanRates By Quarter'!F44/'SHOPPlanRates By Quarter'!F$13</f>
        <v>1.9519999999999997</v>
      </c>
      <c r="E35" s="3">
        <f>'SHOPPlanRates By Quarter'!G44/'SHOPPlanRates By Quarter'!G$13</f>
        <v>1.9519999999999997</v>
      </c>
      <c r="F35" s="3">
        <f>'SHOPPlanRates By Quarter'!H44/'SHOPPlanRates By Quarter'!H$13</f>
        <v>1.952</v>
      </c>
      <c r="G35" s="3">
        <f>'SHOPPlanRates By Quarter'!J44/'SHOPPlanRates By Quarter'!J$13</f>
        <v>1.9520000000000002</v>
      </c>
      <c r="H35" s="3">
        <f>'SHOPPlanRates By Quarter'!L44/'SHOPPlanRates By Quarter'!L$13</f>
        <v>1.952</v>
      </c>
      <c r="I35" s="3" t="e">
        <f>'SHOPPlanRates By Quarter'!#REF!/'SHOPPlanRates By Quarter'!#REF!</f>
        <v>#REF!</v>
      </c>
      <c r="J35" s="3" t="e">
        <f>'SHOPPlanRates By Quarter'!#REF!/'SHOPPlanRates By Quarter'!#REF!</f>
        <v>#REF!</v>
      </c>
      <c r="K35" s="3" t="e">
        <f>'SHOPPlanRates By Quarter'!#REF!/'SHOPPlanRates By Quarter'!#REF!</f>
        <v>#REF!</v>
      </c>
      <c r="L35" s="3"/>
      <c r="M35" s="3" t="e">
        <f>'SHOPPlanRates By Quarter'!#REF!/'SHOPPlanRates By Quarter'!#REF!</f>
        <v>#REF!</v>
      </c>
      <c r="N35" s="3">
        <f>'SHOPPlanRates By Quarter'!N44/'SHOPPlanRates By Quarter'!N$13</f>
        <v>1.952</v>
      </c>
      <c r="O35" s="3" t="e">
        <f>'SHOPPlanRates By Quarter'!#REF!/'SHOPPlanRates By Quarter'!#REF!</f>
        <v>#REF!</v>
      </c>
      <c r="P35" s="3" t="e">
        <f>'SHOPPlanRates By Quarter'!#REF!/'SHOPPlanRates By Quarter'!#REF!</f>
        <v>#REF!</v>
      </c>
      <c r="Q35" s="3" t="e">
        <f>'SHOPPlanRates By Quarter'!#REF!/'SHOPPlanRates By Quarter'!#REF!</f>
        <v>#REF!</v>
      </c>
      <c r="R35" s="3">
        <f>'SHOPPlanRates By Quarter'!P44/'SHOPPlanRates By Quarter'!P$13</f>
        <v>1.9520000000000002</v>
      </c>
      <c r="S35" s="3" t="e">
        <f>'SHOPPlanRates By Quarter'!#REF!/'SHOPPlanRates By Quarter'!#REF!</f>
        <v>#REF!</v>
      </c>
      <c r="T35" s="3" t="e">
        <f>'SHOPPlanRates By Quarter'!#REF!/'SHOPPlanRates By Quarter'!#REF!</f>
        <v>#REF!</v>
      </c>
      <c r="U35" s="3" t="e">
        <f>'SHOPPlanRates By Quarter'!#REF!/'SHOPPlanRates By Quarter'!#REF!</f>
        <v>#REF!</v>
      </c>
      <c r="V35" s="3" t="e">
        <f>'SHOPPlanRates By Quarter'!#REF!/'SHOPPlanRates By Quarter'!#REF!</f>
        <v>#REF!</v>
      </c>
      <c r="W35" s="3">
        <f>'SHOPPlanRates By Quarter'!Q44/'SHOPPlanRates By Quarter'!Q$13</f>
        <v>1.952</v>
      </c>
      <c r="X35" s="3">
        <f>'SHOPPlanRates By Quarter'!R44/'SHOPPlanRates By Quarter'!R$13</f>
        <v>1.952</v>
      </c>
      <c r="Y35" s="3" t="e">
        <f>'SHOPPlanRates By Quarter'!#REF!/'SHOPPlanRates By Quarter'!#REF!</f>
        <v>#REF!</v>
      </c>
      <c r="Z35" s="3" t="e">
        <f t="shared" si="0"/>
        <v>#REF!</v>
      </c>
      <c r="AA35" s="3" t="e">
        <f t="shared" si="1"/>
        <v>#REF!</v>
      </c>
      <c r="AB35" s="3"/>
      <c r="AC35" s="3"/>
      <c r="AD35" s="3"/>
    </row>
    <row r="36" spans="1:30" x14ac:dyDescent="0.25">
      <c r="A36" s="3">
        <f>'SHOPPlanRates By Quarter'!C45/'SHOPPlanRates By Quarter'!C$13</f>
        <v>2.04</v>
      </c>
      <c r="B36" s="3">
        <f>'SHOPPlanRates By Quarter'!D45/'SHOPPlanRates By Quarter'!D$13</f>
        <v>2.04</v>
      </c>
      <c r="C36" s="3">
        <f>'SHOPPlanRates By Quarter'!E45/'SHOPPlanRates By Quarter'!E$13</f>
        <v>2.04</v>
      </c>
      <c r="D36" s="3">
        <f>'SHOPPlanRates By Quarter'!F45/'SHOPPlanRates By Quarter'!F$13</f>
        <v>2.04</v>
      </c>
      <c r="E36" s="3">
        <f>'SHOPPlanRates By Quarter'!G45/'SHOPPlanRates By Quarter'!G$13</f>
        <v>2.04</v>
      </c>
      <c r="F36" s="3">
        <f>'SHOPPlanRates By Quarter'!H45/'SHOPPlanRates By Quarter'!H$13</f>
        <v>2.04</v>
      </c>
      <c r="G36" s="3">
        <f>'SHOPPlanRates By Quarter'!J45/'SHOPPlanRates By Quarter'!J$13</f>
        <v>2.04</v>
      </c>
      <c r="H36" s="3">
        <f>'SHOPPlanRates By Quarter'!L45/'SHOPPlanRates By Quarter'!L$13</f>
        <v>2.04</v>
      </c>
      <c r="I36" s="3" t="e">
        <f>'SHOPPlanRates By Quarter'!#REF!/'SHOPPlanRates By Quarter'!#REF!</f>
        <v>#REF!</v>
      </c>
      <c r="J36" s="3" t="e">
        <f>'SHOPPlanRates By Quarter'!#REF!/'SHOPPlanRates By Quarter'!#REF!</f>
        <v>#REF!</v>
      </c>
      <c r="K36" s="3" t="e">
        <f>'SHOPPlanRates By Quarter'!#REF!/'SHOPPlanRates By Quarter'!#REF!</f>
        <v>#REF!</v>
      </c>
      <c r="L36" s="3"/>
      <c r="M36" s="3" t="e">
        <f>'SHOPPlanRates By Quarter'!#REF!/'SHOPPlanRates By Quarter'!#REF!</f>
        <v>#REF!</v>
      </c>
      <c r="N36" s="3">
        <f>'SHOPPlanRates By Quarter'!N45/'SHOPPlanRates By Quarter'!N$13</f>
        <v>2.04</v>
      </c>
      <c r="O36" s="3" t="e">
        <f>'SHOPPlanRates By Quarter'!#REF!/'SHOPPlanRates By Quarter'!#REF!</f>
        <v>#REF!</v>
      </c>
      <c r="P36" s="3" t="e">
        <f>'SHOPPlanRates By Quarter'!#REF!/'SHOPPlanRates By Quarter'!#REF!</f>
        <v>#REF!</v>
      </c>
      <c r="Q36" s="3" t="e">
        <f>'SHOPPlanRates By Quarter'!#REF!/'SHOPPlanRates By Quarter'!#REF!</f>
        <v>#REF!</v>
      </c>
      <c r="R36" s="3">
        <f>'SHOPPlanRates By Quarter'!P45/'SHOPPlanRates By Quarter'!P$13</f>
        <v>2.04</v>
      </c>
      <c r="S36" s="3" t="e">
        <f>'SHOPPlanRates By Quarter'!#REF!/'SHOPPlanRates By Quarter'!#REF!</f>
        <v>#REF!</v>
      </c>
      <c r="T36" s="3" t="e">
        <f>'SHOPPlanRates By Quarter'!#REF!/'SHOPPlanRates By Quarter'!#REF!</f>
        <v>#REF!</v>
      </c>
      <c r="U36" s="3" t="e">
        <f>'SHOPPlanRates By Quarter'!#REF!/'SHOPPlanRates By Quarter'!#REF!</f>
        <v>#REF!</v>
      </c>
      <c r="V36" s="3" t="e">
        <f>'SHOPPlanRates By Quarter'!#REF!/'SHOPPlanRates By Quarter'!#REF!</f>
        <v>#REF!</v>
      </c>
      <c r="W36" s="3">
        <f>'SHOPPlanRates By Quarter'!Q45/'SHOPPlanRates By Quarter'!Q$13</f>
        <v>2.04</v>
      </c>
      <c r="X36" s="3">
        <f>'SHOPPlanRates By Quarter'!R45/'SHOPPlanRates By Quarter'!R$13</f>
        <v>2.04</v>
      </c>
      <c r="Y36" s="3" t="e">
        <f>'SHOPPlanRates By Quarter'!#REF!/'SHOPPlanRates By Quarter'!#REF!</f>
        <v>#REF!</v>
      </c>
      <c r="Z36" s="3" t="e">
        <f t="shared" si="0"/>
        <v>#REF!</v>
      </c>
      <c r="AA36" s="3" t="e">
        <f t="shared" si="1"/>
        <v>#REF!</v>
      </c>
      <c r="AB36" s="3"/>
      <c r="AC36" s="3"/>
      <c r="AD36" s="3"/>
    </row>
    <row r="37" spans="1:30" x14ac:dyDescent="0.25">
      <c r="A37" s="3">
        <f>'SHOPPlanRates By Quarter'!C46/'SHOPPlanRates By Quarter'!C$13</f>
        <v>2.1349999999999998</v>
      </c>
      <c r="B37" s="3">
        <f>'SHOPPlanRates By Quarter'!D46/'SHOPPlanRates By Quarter'!D$13</f>
        <v>2.1349999999999998</v>
      </c>
      <c r="C37" s="3">
        <f>'SHOPPlanRates By Quarter'!E46/'SHOPPlanRates By Quarter'!E$13</f>
        <v>2.1349999999999998</v>
      </c>
      <c r="D37" s="3">
        <f>'SHOPPlanRates By Quarter'!F46/'SHOPPlanRates By Quarter'!F$13</f>
        <v>2.1349999999999998</v>
      </c>
      <c r="E37" s="3">
        <f>'SHOPPlanRates By Quarter'!G46/'SHOPPlanRates By Quarter'!G$13</f>
        <v>2.1349999999999998</v>
      </c>
      <c r="F37" s="3">
        <f>'SHOPPlanRates By Quarter'!H46/'SHOPPlanRates By Quarter'!H$13</f>
        <v>2.1349999999999998</v>
      </c>
      <c r="G37" s="3">
        <f>'SHOPPlanRates By Quarter'!J46/'SHOPPlanRates By Quarter'!J$13</f>
        <v>2.1349999999999998</v>
      </c>
      <c r="H37" s="3">
        <f>'SHOPPlanRates By Quarter'!L46/'SHOPPlanRates By Quarter'!L$13</f>
        <v>2.1349999999999998</v>
      </c>
      <c r="I37" s="3" t="e">
        <f>'SHOPPlanRates By Quarter'!#REF!/'SHOPPlanRates By Quarter'!#REF!</f>
        <v>#REF!</v>
      </c>
      <c r="J37" s="3" t="e">
        <f>'SHOPPlanRates By Quarter'!#REF!/'SHOPPlanRates By Quarter'!#REF!</f>
        <v>#REF!</v>
      </c>
      <c r="K37" s="3" t="e">
        <f>'SHOPPlanRates By Quarter'!#REF!/'SHOPPlanRates By Quarter'!#REF!</f>
        <v>#REF!</v>
      </c>
      <c r="L37" s="3"/>
      <c r="M37" s="3" t="e">
        <f>'SHOPPlanRates By Quarter'!#REF!/'SHOPPlanRates By Quarter'!#REF!</f>
        <v>#REF!</v>
      </c>
      <c r="N37" s="3">
        <f>'SHOPPlanRates By Quarter'!N46/'SHOPPlanRates By Quarter'!N$13</f>
        <v>2.1349999999999998</v>
      </c>
      <c r="O37" s="3" t="e">
        <f>'SHOPPlanRates By Quarter'!#REF!/'SHOPPlanRates By Quarter'!#REF!</f>
        <v>#REF!</v>
      </c>
      <c r="P37" s="3" t="e">
        <f>'SHOPPlanRates By Quarter'!#REF!/'SHOPPlanRates By Quarter'!#REF!</f>
        <v>#REF!</v>
      </c>
      <c r="Q37" s="3" t="e">
        <f>'SHOPPlanRates By Quarter'!#REF!/'SHOPPlanRates By Quarter'!#REF!</f>
        <v>#REF!</v>
      </c>
      <c r="R37" s="3">
        <f>'SHOPPlanRates By Quarter'!P46/'SHOPPlanRates By Quarter'!P$13</f>
        <v>2.1349999999999998</v>
      </c>
      <c r="S37" s="3" t="e">
        <f>'SHOPPlanRates By Quarter'!#REF!/'SHOPPlanRates By Quarter'!#REF!</f>
        <v>#REF!</v>
      </c>
      <c r="T37" s="3" t="e">
        <f>'SHOPPlanRates By Quarter'!#REF!/'SHOPPlanRates By Quarter'!#REF!</f>
        <v>#REF!</v>
      </c>
      <c r="U37" s="3" t="e">
        <f>'SHOPPlanRates By Quarter'!#REF!/'SHOPPlanRates By Quarter'!#REF!</f>
        <v>#REF!</v>
      </c>
      <c r="V37" s="3" t="e">
        <f>'SHOPPlanRates By Quarter'!#REF!/'SHOPPlanRates By Quarter'!#REF!</f>
        <v>#REF!</v>
      </c>
      <c r="W37" s="3">
        <f>'SHOPPlanRates By Quarter'!Q46/'SHOPPlanRates By Quarter'!Q$13</f>
        <v>2.1349999999999998</v>
      </c>
      <c r="X37" s="3">
        <f>'SHOPPlanRates By Quarter'!R46/'SHOPPlanRates By Quarter'!R$13</f>
        <v>2.1349999999999998</v>
      </c>
      <c r="Y37" s="3" t="e">
        <f>'SHOPPlanRates By Quarter'!#REF!/'SHOPPlanRates By Quarter'!#REF!</f>
        <v>#REF!</v>
      </c>
      <c r="Z37" s="3" t="e">
        <f t="shared" si="0"/>
        <v>#REF!</v>
      </c>
      <c r="AA37" s="3" t="e">
        <f t="shared" si="1"/>
        <v>#REF!</v>
      </c>
      <c r="AB37" s="3"/>
      <c r="AC37" s="3"/>
      <c r="AD37" s="3"/>
    </row>
    <row r="38" spans="1:30" x14ac:dyDescent="0.25">
      <c r="A38" s="3">
        <f>'SHOPPlanRates By Quarter'!C47/'SHOPPlanRates By Quarter'!C$13</f>
        <v>2.23</v>
      </c>
      <c r="B38" s="3">
        <f>'SHOPPlanRates By Quarter'!D47/'SHOPPlanRates By Quarter'!D$13</f>
        <v>2.23</v>
      </c>
      <c r="C38" s="3">
        <f>'SHOPPlanRates By Quarter'!E47/'SHOPPlanRates By Quarter'!E$13</f>
        <v>2.23</v>
      </c>
      <c r="D38" s="3">
        <f>'SHOPPlanRates By Quarter'!F47/'SHOPPlanRates By Quarter'!F$13</f>
        <v>2.23</v>
      </c>
      <c r="E38" s="3">
        <f>'SHOPPlanRates By Quarter'!G47/'SHOPPlanRates By Quarter'!G$13</f>
        <v>2.23</v>
      </c>
      <c r="F38" s="3">
        <f>'SHOPPlanRates By Quarter'!H47/'SHOPPlanRates By Quarter'!H$13</f>
        <v>2.23</v>
      </c>
      <c r="G38" s="3">
        <f>'SHOPPlanRates By Quarter'!J47/'SHOPPlanRates By Quarter'!J$13</f>
        <v>2.23</v>
      </c>
      <c r="H38" s="3">
        <f>'SHOPPlanRates By Quarter'!L47/'SHOPPlanRates By Quarter'!L$13</f>
        <v>2.23</v>
      </c>
      <c r="I38" s="3" t="e">
        <f>'SHOPPlanRates By Quarter'!#REF!/'SHOPPlanRates By Quarter'!#REF!</f>
        <v>#REF!</v>
      </c>
      <c r="J38" s="3" t="e">
        <f>'SHOPPlanRates By Quarter'!#REF!/'SHOPPlanRates By Quarter'!#REF!</f>
        <v>#REF!</v>
      </c>
      <c r="K38" s="3" t="e">
        <f>'SHOPPlanRates By Quarter'!#REF!/'SHOPPlanRates By Quarter'!#REF!</f>
        <v>#REF!</v>
      </c>
      <c r="L38" s="3"/>
      <c r="M38" s="3" t="e">
        <f>'SHOPPlanRates By Quarter'!#REF!/'SHOPPlanRates By Quarter'!#REF!</f>
        <v>#REF!</v>
      </c>
      <c r="N38" s="3">
        <f>'SHOPPlanRates By Quarter'!N47/'SHOPPlanRates By Quarter'!N$13</f>
        <v>2.23</v>
      </c>
      <c r="O38" s="3" t="e">
        <f>'SHOPPlanRates By Quarter'!#REF!/'SHOPPlanRates By Quarter'!#REF!</f>
        <v>#REF!</v>
      </c>
      <c r="P38" s="3" t="e">
        <f>'SHOPPlanRates By Quarter'!#REF!/'SHOPPlanRates By Quarter'!#REF!</f>
        <v>#REF!</v>
      </c>
      <c r="Q38" s="3" t="e">
        <f>'SHOPPlanRates By Quarter'!#REF!/'SHOPPlanRates By Quarter'!#REF!</f>
        <v>#REF!</v>
      </c>
      <c r="R38" s="3">
        <f>'SHOPPlanRates By Quarter'!P47/'SHOPPlanRates By Quarter'!P$13</f>
        <v>2.23</v>
      </c>
      <c r="S38" s="3" t="e">
        <f>'SHOPPlanRates By Quarter'!#REF!/'SHOPPlanRates By Quarter'!#REF!</f>
        <v>#REF!</v>
      </c>
      <c r="T38" s="3" t="e">
        <f>'SHOPPlanRates By Quarter'!#REF!/'SHOPPlanRates By Quarter'!#REF!</f>
        <v>#REF!</v>
      </c>
      <c r="U38" s="3" t="e">
        <f>'SHOPPlanRates By Quarter'!#REF!/'SHOPPlanRates By Quarter'!#REF!</f>
        <v>#REF!</v>
      </c>
      <c r="V38" s="3" t="e">
        <f>'SHOPPlanRates By Quarter'!#REF!/'SHOPPlanRates By Quarter'!#REF!</f>
        <v>#REF!</v>
      </c>
      <c r="W38" s="3">
        <f>'SHOPPlanRates By Quarter'!Q47/'SHOPPlanRates By Quarter'!Q$13</f>
        <v>2.23</v>
      </c>
      <c r="X38" s="3">
        <f>'SHOPPlanRates By Quarter'!R47/'SHOPPlanRates By Quarter'!R$13</f>
        <v>2.23</v>
      </c>
      <c r="Y38" s="3" t="e">
        <f>'SHOPPlanRates By Quarter'!#REF!/'SHOPPlanRates By Quarter'!#REF!</f>
        <v>#REF!</v>
      </c>
      <c r="Z38" s="3" t="e">
        <f t="shared" si="0"/>
        <v>#REF!</v>
      </c>
      <c r="AA38" s="3" t="e">
        <f t="shared" si="1"/>
        <v>#REF!</v>
      </c>
      <c r="AB38" s="3"/>
      <c r="AC38" s="3"/>
      <c r="AD38" s="3"/>
    </row>
    <row r="39" spans="1:30" x14ac:dyDescent="0.25">
      <c r="A39" s="3">
        <f>'SHOPPlanRates By Quarter'!C48/'SHOPPlanRates By Quarter'!C$13</f>
        <v>2.3330000000000002</v>
      </c>
      <c r="B39" s="3">
        <f>'SHOPPlanRates By Quarter'!D48/'SHOPPlanRates By Quarter'!D$13</f>
        <v>2.3330000000000002</v>
      </c>
      <c r="C39" s="3">
        <f>'SHOPPlanRates By Quarter'!E48/'SHOPPlanRates By Quarter'!E$13</f>
        <v>2.3330000000000002</v>
      </c>
      <c r="D39" s="3">
        <f>'SHOPPlanRates By Quarter'!F48/'SHOPPlanRates By Quarter'!F$13</f>
        <v>2.3330000000000002</v>
      </c>
      <c r="E39" s="3">
        <f>'SHOPPlanRates By Quarter'!G48/'SHOPPlanRates By Quarter'!G$13</f>
        <v>2.3330000000000002</v>
      </c>
      <c r="F39" s="3">
        <f>'SHOPPlanRates By Quarter'!H48/'SHOPPlanRates By Quarter'!H$13</f>
        <v>2.3330000000000002</v>
      </c>
      <c r="G39" s="3">
        <f>'SHOPPlanRates By Quarter'!J48/'SHOPPlanRates By Quarter'!J$13</f>
        <v>2.3330000000000002</v>
      </c>
      <c r="H39" s="3">
        <f>'SHOPPlanRates By Quarter'!L48/'SHOPPlanRates By Quarter'!L$13</f>
        <v>2.3330000000000002</v>
      </c>
      <c r="I39" s="3" t="e">
        <f>'SHOPPlanRates By Quarter'!#REF!/'SHOPPlanRates By Quarter'!#REF!</f>
        <v>#REF!</v>
      </c>
      <c r="J39" s="3" t="e">
        <f>'SHOPPlanRates By Quarter'!#REF!/'SHOPPlanRates By Quarter'!#REF!</f>
        <v>#REF!</v>
      </c>
      <c r="K39" s="3" t="e">
        <f>'SHOPPlanRates By Quarter'!#REF!/'SHOPPlanRates By Quarter'!#REF!</f>
        <v>#REF!</v>
      </c>
      <c r="L39" s="3"/>
      <c r="M39" s="3" t="e">
        <f>'SHOPPlanRates By Quarter'!#REF!/'SHOPPlanRates By Quarter'!#REF!</f>
        <v>#REF!</v>
      </c>
      <c r="N39" s="3">
        <f>'SHOPPlanRates By Quarter'!N48/'SHOPPlanRates By Quarter'!N$13</f>
        <v>2.3330000000000002</v>
      </c>
      <c r="O39" s="3" t="e">
        <f>'SHOPPlanRates By Quarter'!#REF!/'SHOPPlanRates By Quarter'!#REF!</f>
        <v>#REF!</v>
      </c>
      <c r="P39" s="3" t="e">
        <f>'SHOPPlanRates By Quarter'!#REF!/'SHOPPlanRates By Quarter'!#REF!</f>
        <v>#REF!</v>
      </c>
      <c r="Q39" s="3" t="e">
        <f>'SHOPPlanRates By Quarter'!#REF!/'SHOPPlanRates By Quarter'!#REF!</f>
        <v>#REF!</v>
      </c>
      <c r="R39" s="3">
        <f>'SHOPPlanRates By Quarter'!P48/'SHOPPlanRates By Quarter'!P$13</f>
        <v>2.3330000000000002</v>
      </c>
      <c r="S39" s="3" t="e">
        <f>'SHOPPlanRates By Quarter'!#REF!/'SHOPPlanRates By Quarter'!#REF!</f>
        <v>#REF!</v>
      </c>
      <c r="T39" s="3" t="e">
        <f>'SHOPPlanRates By Quarter'!#REF!/'SHOPPlanRates By Quarter'!#REF!</f>
        <v>#REF!</v>
      </c>
      <c r="U39" s="3" t="e">
        <f>'SHOPPlanRates By Quarter'!#REF!/'SHOPPlanRates By Quarter'!#REF!</f>
        <v>#REF!</v>
      </c>
      <c r="V39" s="3" t="e">
        <f>'SHOPPlanRates By Quarter'!#REF!/'SHOPPlanRates By Quarter'!#REF!</f>
        <v>#REF!</v>
      </c>
      <c r="W39" s="3">
        <f>'SHOPPlanRates By Quarter'!Q48/'SHOPPlanRates By Quarter'!Q$13</f>
        <v>2.3330000000000002</v>
      </c>
      <c r="X39" s="3">
        <f>'SHOPPlanRates By Quarter'!R48/'SHOPPlanRates By Quarter'!R$13</f>
        <v>2.3330000000000002</v>
      </c>
      <c r="Y39" s="3" t="e">
        <f>'SHOPPlanRates By Quarter'!#REF!/'SHOPPlanRates By Quarter'!#REF!</f>
        <v>#REF!</v>
      </c>
      <c r="Z39" s="3" t="e">
        <f t="shared" si="0"/>
        <v>#REF!</v>
      </c>
      <c r="AA39" s="3" t="e">
        <f t="shared" si="1"/>
        <v>#REF!</v>
      </c>
      <c r="AB39" s="3"/>
      <c r="AC39" s="3"/>
      <c r="AD39" s="3"/>
    </row>
    <row r="40" spans="1:30" x14ac:dyDescent="0.25">
      <c r="A40" s="3">
        <f>'SHOPPlanRates By Quarter'!C49/'SHOPPlanRates By Quarter'!C$13</f>
        <v>2.4369999999999998</v>
      </c>
      <c r="B40" s="3">
        <f>'SHOPPlanRates By Quarter'!D49/'SHOPPlanRates By Quarter'!D$13</f>
        <v>2.4369999999999998</v>
      </c>
      <c r="C40" s="3">
        <f>'SHOPPlanRates By Quarter'!E49/'SHOPPlanRates By Quarter'!E$13</f>
        <v>2.4369999999999998</v>
      </c>
      <c r="D40" s="3">
        <f>'SHOPPlanRates By Quarter'!F49/'SHOPPlanRates By Quarter'!F$13</f>
        <v>2.4369999999999998</v>
      </c>
      <c r="E40" s="3">
        <f>'SHOPPlanRates By Quarter'!G49/'SHOPPlanRates By Quarter'!G$13</f>
        <v>2.4369999999999998</v>
      </c>
      <c r="F40" s="3">
        <f>'SHOPPlanRates By Quarter'!H49/'SHOPPlanRates By Quarter'!H$13</f>
        <v>2.4369999999999998</v>
      </c>
      <c r="G40" s="3">
        <f>'SHOPPlanRates By Quarter'!J49/'SHOPPlanRates By Quarter'!J$13</f>
        <v>2.4369999999999998</v>
      </c>
      <c r="H40" s="3">
        <f>'SHOPPlanRates By Quarter'!L49/'SHOPPlanRates By Quarter'!L$13</f>
        <v>2.4369999999999998</v>
      </c>
      <c r="I40" s="3" t="e">
        <f>'SHOPPlanRates By Quarter'!#REF!/'SHOPPlanRates By Quarter'!#REF!</f>
        <v>#REF!</v>
      </c>
      <c r="J40" s="3" t="e">
        <f>'SHOPPlanRates By Quarter'!#REF!/'SHOPPlanRates By Quarter'!#REF!</f>
        <v>#REF!</v>
      </c>
      <c r="K40" s="3" t="e">
        <f>'SHOPPlanRates By Quarter'!#REF!/'SHOPPlanRates By Quarter'!#REF!</f>
        <v>#REF!</v>
      </c>
      <c r="L40" s="3"/>
      <c r="M40" s="3" t="e">
        <f>'SHOPPlanRates By Quarter'!#REF!/'SHOPPlanRates By Quarter'!#REF!</f>
        <v>#REF!</v>
      </c>
      <c r="N40" s="3">
        <f>'SHOPPlanRates By Quarter'!N49/'SHOPPlanRates By Quarter'!N$13</f>
        <v>2.4369999999999998</v>
      </c>
      <c r="O40" s="3" t="e">
        <f>'SHOPPlanRates By Quarter'!#REF!/'SHOPPlanRates By Quarter'!#REF!</f>
        <v>#REF!</v>
      </c>
      <c r="P40" s="3" t="e">
        <f>'SHOPPlanRates By Quarter'!#REF!/'SHOPPlanRates By Quarter'!#REF!</f>
        <v>#REF!</v>
      </c>
      <c r="Q40" s="3" t="e">
        <f>'SHOPPlanRates By Quarter'!#REF!/'SHOPPlanRates By Quarter'!#REF!</f>
        <v>#REF!</v>
      </c>
      <c r="R40" s="3">
        <f>'SHOPPlanRates By Quarter'!P49/'SHOPPlanRates By Quarter'!P$13</f>
        <v>2.4369999999999998</v>
      </c>
      <c r="S40" s="3" t="e">
        <f>'SHOPPlanRates By Quarter'!#REF!/'SHOPPlanRates By Quarter'!#REF!</f>
        <v>#REF!</v>
      </c>
      <c r="T40" s="3" t="e">
        <f>'SHOPPlanRates By Quarter'!#REF!/'SHOPPlanRates By Quarter'!#REF!</f>
        <v>#REF!</v>
      </c>
      <c r="U40" s="3" t="e">
        <f>'SHOPPlanRates By Quarter'!#REF!/'SHOPPlanRates By Quarter'!#REF!</f>
        <v>#REF!</v>
      </c>
      <c r="V40" s="3" t="e">
        <f>'SHOPPlanRates By Quarter'!#REF!/'SHOPPlanRates By Quarter'!#REF!</f>
        <v>#REF!</v>
      </c>
      <c r="W40" s="3">
        <f>'SHOPPlanRates By Quarter'!Q49/'SHOPPlanRates By Quarter'!Q$13</f>
        <v>2.4369999999999998</v>
      </c>
      <c r="X40" s="3">
        <f>'SHOPPlanRates By Quarter'!R49/'SHOPPlanRates By Quarter'!R$13</f>
        <v>2.4369999999999998</v>
      </c>
      <c r="Y40" s="3" t="e">
        <f>'SHOPPlanRates By Quarter'!#REF!/'SHOPPlanRates By Quarter'!#REF!</f>
        <v>#REF!</v>
      </c>
      <c r="Z40" s="3" t="e">
        <f t="shared" si="0"/>
        <v>#REF!</v>
      </c>
      <c r="AA40" s="3" t="e">
        <f t="shared" si="1"/>
        <v>#REF!</v>
      </c>
      <c r="AB40" s="3"/>
      <c r="AC40" s="3"/>
      <c r="AD40" s="3"/>
    </row>
    <row r="41" spans="1:30" x14ac:dyDescent="0.25">
      <c r="A41" s="3">
        <f>'SHOPPlanRates By Quarter'!C50/'SHOPPlanRates By Quarter'!C$13</f>
        <v>2.548</v>
      </c>
      <c r="B41" s="3">
        <f>'SHOPPlanRates By Quarter'!D50/'SHOPPlanRates By Quarter'!D$13</f>
        <v>2.548</v>
      </c>
      <c r="C41" s="3">
        <f>'SHOPPlanRates By Quarter'!E50/'SHOPPlanRates By Quarter'!E$13</f>
        <v>2.548</v>
      </c>
      <c r="D41" s="3">
        <f>'SHOPPlanRates By Quarter'!F50/'SHOPPlanRates By Quarter'!F$13</f>
        <v>2.548</v>
      </c>
      <c r="E41" s="3">
        <f>'SHOPPlanRates By Quarter'!G50/'SHOPPlanRates By Quarter'!G$13</f>
        <v>2.548</v>
      </c>
      <c r="F41" s="3">
        <f>'SHOPPlanRates By Quarter'!H50/'SHOPPlanRates By Quarter'!H$13</f>
        <v>2.548</v>
      </c>
      <c r="G41" s="3">
        <f>'SHOPPlanRates By Quarter'!J50/'SHOPPlanRates By Quarter'!J$13</f>
        <v>2.548</v>
      </c>
      <c r="H41" s="3">
        <f>'SHOPPlanRates By Quarter'!L50/'SHOPPlanRates By Quarter'!L$13</f>
        <v>2.548</v>
      </c>
      <c r="I41" s="3" t="e">
        <f>'SHOPPlanRates By Quarter'!#REF!/'SHOPPlanRates By Quarter'!#REF!</f>
        <v>#REF!</v>
      </c>
      <c r="J41" s="3" t="e">
        <f>'SHOPPlanRates By Quarter'!#REF!/'SHOPPlanRates By Quarter'!#REF!</f>
        <v>#REF!</v>
      </c>
      <c r="K41" s="3" t="e">
        <f>'SHOPPlanRates By Quarter'!#REF!/'SHOPPlanRates By Quarter'!#REF!</f>
        <v>#REF!</v>
      </c>
      <c r="L41" s="3"/>
      <c r="M41" s="3" t="e">
        <f>'SHOPPlanRates By Quarter'!#REF!/'SHOPPlanRates By Quarter'!#REF!</f>
        <v>#REF!</v>
      </c>
      <c r="N41" s="3">
        <f>'SHOPPlanRates By Quarter'!N50/'SHOPPlanRates By Quarter'!N$13</f>
        <v>2.548</v>
      </c>
      <c r="O41" s="3" t="e">
        <f>'SHOPPlanRates By Quarter'!#REF!/'SHOPPlanRates By Quarter'!#REF!</f>
        <v>#REF!</v>
      </c>
      <c r="P41" s="3" t="e">
        <f>'SHOPPlanRates By Quarter'!#REF!/'SHOPPlanRates By Quarter'!#REF!</f>
        <v>#REF!</v>
      </c>
      <c r="Q41" s="3" t="e">
        <f>'SHOPPlanRates By Quarter'!#REF!/'SHOPPlanRates By Quarter'!#REF!</f>
        <v>#REF!</v>
      </c>
      <c r="R41" s="3">
        <f>'SHOPPlanRates By Quarter'!P50/'SHOPPlanRates By Quarter'!P$13</f>
        <v>2.548</v>
      </c>
      <c r="S41" s="3" t="e">
        <f>'SHOPPlanRates By Quarter'!#REF!/'SHOPPlanRates By Quarter'!#REF!</f>
        <v>#REF!</v>
      </c>
      <c r="T41" s="3" t="e">
        <f>'SHOPPlanRates By Quarter'!#REF!/'SHOPPlanRates By Quarter'!#REF!</f>
        <v>#REF!</v>
      </c>
      <c r="U41" s="3" t="e">
        <f>'SHOPPlanRates By Quarter'!#REF!/'SHOPPlanRates By Quarter'!#REF!</f>
        <v>#REF!</v>
      </c>
      <c r="V41" s="3" t="e">
        <f>'SHOPPlanRates By Quarter'!#REF!/'SHOPPlanRates By Quarter'!#REF!</f>
        <v>#REF!</v>
      </c>
      <c r="W41" s="3">
        <f>'SHOPPlanRates By Quarter'!Q50/'SHOPPlanRates By Quarter'!Q$13</f>
        <v>2.548</v>
      </c>
      <c r="X41" s="3">
        <f>'SHOPPlanRates By Quarter'!R50/'SHOPPlanRates By Quarter'!R$13</f>
        <v>2.548</v>
      </c>
      <c r="Y41" s="3" t="e">
        <f>'SHOPPlanRates By Quarter'!#REF!/'SHOPPlanRates By Quarter'!#REF!</f>
        <v>#REF!</v>
      </c>
      <c r="Z41" s="3" t="e">
        <f t="shared" si="0"/>
        <v>#REF!</v>
      </c>
      <c r="AA41" s="3" t="e">
        <f t="shared" si="1"/>
        <v>#REF!</v>
      </c>
      <c r="AB41" s="3"/>
      <c r="AC41" s="3"/>
      <c r="AD41" s="3"/>
    </row>
    <row r="42" spans="1:30" x14ac:dyDescent="0.25">
      <c r="A42" s="3">
        <f>'SHOPPlanRates By Quarter'!C51/'SHOPPlanRates By Quarter'!C$13</f>
        <v>2.6030000000000002</v>
      </c>
      <c r="B42" s="3">
        <f>'SHOPPlanRates By Quarter'!D51/'SHOPPlanRates By Quarter'!D$13</f>
        <v>2.6030000000000002</v>
      </c>
      <c r="C42" s="3">
        <f>'SHOPPlanRates By Quarter'!E51/'SHOPPlanRates By Quarter'!E$13</f>
        <v>2.6030000000000002</v>
      </c>
      <c r="D42" s="3">
        <f>'SHOPPlanRates By Quarter'!F51/'SHOPPlanRates By Quarter'!F$13</f>
        <v>2.6030000000000002</v>
      </c>
      <c r="E42" s="3">
        <f>'SHOPPlanRates By Quarter'!G51/'SHOPPlanRates By Quarter'!G$13</f>
        <v>2.6030000000000002</v>
      </c>
      <c r="F42" s="3">
        <f>'SHOPPlanRates By Quarter'!H51/'SHOPPlanRates By Quarter'!H$13</f>
        <v>2.6030000000000002</v>
      </c>
      <c r="G42" s="3">
        <f>'SHOPPlanRates By Quarter'!J51/'SHOPPlanRates By Quarter'!J$13</f>
        <v>2.6030000000000002</v>
      </c>
      <c r="H42" s="3">
        <f>'SHOPPlanRates By Quarter'!L51/'SHOPPlanRates By Quarter'!L$13</f>
        <v>2.6030000000000002</v>
      </c>
      <c r="I42" s="3" t="e">
        <f>'SHOPPlanRates By Quarter'!#REF!/'SHOPPlanRates By Quarter'!#REF!</f>
        <v>#REF!</v>
      </c>
      <c r="J42" s="3" t="e">
        <f>'SHOPPlanRates By Quarter'!#REF!/'SHOPPlanRates By Quarter'!#REF!</f>
        <v>#REF!</v>
      </c>
      <c r="K42" s="3" t="e">
        <f>'SHOPPlanRates By Quarter'!#REF!/'SHOPPlanRates By Quarter'!#REF!</f>
        <v>#REF!</v>
      </c>
      <c r="L42" s="3"/>
      <c r="M42" s="3" t="e">
        <f>'SHOPPlanRates By Quarter'!#REF!/'SHOPPlanRates By Quarter'!#REF!</f>
        <v>#REF!</v>
      </c>
      <c r="N42" s="3">
        <f>'SHOPPlanRates By Quarter'!N51/'SHOPPlanRates By Quarter'!N$13</f>
        <v>2.6030000000000002</v>
      </c>
      <c r="O42" s="3" t="e">
        <f>'SHOPPlanRates By Quarter'!#REF!/'SHOPPlanRates By Quarter'!#REF!</f>
        <v>#REF!</v>
      </c>
      <c r="P42" s="3" t="e">
        <f>'SHOPPlanRates By Quarter'!#REF!/'SHOPPlanRates By Quarter'!#REF!</f>
        <v>#REF!</v>
      </c>
      <c r="Q42" s="3" t="e">
        <f>'SHOPPlanRates By Quarter'!#REF!/'SHOPPlanRates By Quarter'!#REF!</f>
        <v>#REF!</v>
      </c>
      <c r="R42" s="3">
        <f>'SHOPPlanRates By Quarter'!P51/'SHOPPlanRates By Quarter'!P$13</f>
        <v>2.6030000000000002</v>
      </c>
      <c r="S42" s="3" t="e">
        <f>'SHOPPlanRates By Quarter'!#REF!/'SHOPPlanRates By Quarter'!#REF!</f>
        <v>#REF!</v>
      </c>
      <c r="T42" s="3" t="e">
        <f>'SHOPPlanRates By Quarter'!#REF!/'SHOPPlanRates By Quarter'!#REF!</f>
        <v>#REF!</v>
      </c>
      <c r="U42" s="3" t="e">
        <f>'SHOPPlanRates By Quarter'!#REF!/'SHOPPlanRates By Quarter'!#REF!</f>
        <v>#REF!</v>
      </c>
      <c r="V42" s="3" t="e">
        <f>'SHOPPlanRates By Quarter'!#REF!/'SHOPPlanRates By Quarter'!#REF!</f>
        <v>#REF!</v>
      </c>
      <c r="W42" s="3">
        <f>'SHOPPlanRates By Quarter'!Q51/'SHOPPlanRates By Quarter'!Q$13</f>
        <v>2.6030000000000002</v>
      </c>
      <c r="X42" s="3">
        <f>'SHOPPlanRates By Quarter'!R51/'SHOPPlanRates By Quarter'!R$13</f>
        <v>2.6030000000000002</v>
      </c>
      <c r="Y42" s="3" t="e">
        <f>'SHOPPlanRates By Quarter'!#REF!/'SHOPPlanRates By Quarter'!#REF!</f>
        <v>#REF!</v>
      </c>
      <c r="Z42" s="3" t="e">
        <f t="shared" si="0"/>
        <v>#REF!</v>
      </c>
      <c r="AA42" s="3" t="e">
        <f t="shared" si="1"/>
        <v>#REF!</v>
      </c>
      <c r="AB42" s="3"/>
      <c r="AC42" s="3"/>
      <c r="AD42" s="3"/>
    </row>
    <row r="43" spans="1:30" x14ac:dyDescent="0.25">
      <c r="A43" s="3">
        <f>'SHOPPlanRates By Quarter'!C52/'SHOPPlanRates By Quarter'!C$13</f>
        <v>2.714</v>
      </c>
      <c r="B43" s="3">
        <f>'SHOPPlanRates By Quarter'!D52/'SHOPPlanRates By Quarter'!D$13</f>
        <v>2.714</v>
      </c>
      <c r="C43" s="3">
        <f>'SHOPPlanRates By Quarter'!E52/'SHOPPlanRates By Quarter'!E$13</f>
        <v>2.714</v>
      </c>
      <c r="D43" s="3">
        <f>'SHOPPlanRates By Quarter'!F52/'SHOPPlanRates By Quarter'!F$13</f>
        <v>2.714</v>
      </c>
      <c r="E43" s="3">
        <f>'SHOPPlanRates By Quarter'!G52/'SHOPPlanRates By Quarter'!G$13</f>
        <v>2.714</v>
      </c>
      <c r="F43" s="3">
        <f>'SHOPPlanRates By Quarter'!H52/'SHOPPlanRates By Quarter'!H$13</f>
        <v>2.714</v>
      </c>
      <c r="G43" s="3">
        <f>'SHOPPlanRates By Quarter'!J52/'SHOPPlanRates By Quarter'!J$13</f>
        <v>2.714</v>
      </c>
      <c r="H43" s="3">
        <f>'SHOPPlanRates By Quarter'!L52/'SHOPPlanRates By Quarter'!L$13</f>
        <v>2.714</v>
      </c>
      <c r="I43" s="3" t="e">
        <f>'SHOPPlanRates By Quarter'!#REF!/'SHOPPlanRates By Quarter'!#REF!</f>
        <v>#REF!</v>
      </c>
      <c r="J43" s="3" t="e">
        <f>'SHOPPlanRates By Quarter'!#REF!/'SHOPPlanRates By Quarter'!#REF!</f>
        <v>#REF!</v>
      </c>
      <c r="K43" s="3" t="e">
        <f>'SHOPPlanRates By Quarter'!#REF!/'SHOPPlanRates By Quarter'!#REF!</f>
        <v>#REF!</v>
      </c>
      <c r="L43" s="3"/>
      <c r="M43" s="3" t="e">
        <f>'SHOPPlanRates By Quarter'!#REF!/'SHOPPlanRates By Quarter'!#REF!</f>
        <v>#REF!</v>
      </c>
      <c r="N43" s="3">
        <f>'SHOPPlanRates By Quarter'!N52/'SHOPPlanRates By Quarter'!N$13</f>
        <v>2.714</v>
      </c>
      <c r="O43" s="3" t="e">
        <f>'SHOPPlanRates By Quarter'!#REF!/'SHOPPlanRates By Quarter'!#REF!</f>
        <v>#REF!</v>
      </c>
      <c r="P43" s="3" t="e">
        <f>'SHOPPlanRates By Quarter'!#REF!/'SHOPPlanRates By Quarter'!#REF!</f>
        <v>#REF!</v>
      </c>
      <c r="Q43" s="3" t="e">
        <f>'SHOPPlanRates By Quarter'!#REF!/'SHOPPlanRates By Quarter'!#REF!</f>
        <v>#REF!</v>
      </c>
      <c r="R43" s="3">
        <f>'SHOPPlanRates By Quarter'!P52/'SHOPPlanRates By Quarter'!P$13</f>
        <v>2.714</v>
      </c>
      <c r="S43" s="3" t="e">
        <f>'SHOPPlanRates By Quarter'!#REF!/'SHOPPlanRates By Quarter'!#REF!</f>
        <v>#REF!</v>
      </c>
      <c r="T43" s="3" t="e">
        <f>'SHOPPlanRates By Quarter'!#REF!/'SHOPPlanRates By Quarter'!#REF!</f>
        <v>#REF!</v>
      </c>
      <c r="U43" s="3" t="e">
        <f>'SHOPPlanRates By Quarter'!#REF!/'SHOPPlanRates By Quarter'!#REF!</f>
        <v>#REF!</v>
      </c>
      <c r="V43" s="3" t="e">
        <f>'SHOPPlanRates By Quarter'!#REF!/'SHOPPlanRates By Quarter'!#REF!</f>
        <v>#REF!</v>
      </c>
      <c r="W43" s="3">
        <f>'SHOPPlanRates By Quarter'!Q52/'SHOPPlanRates By Quarter'!Q$13</f>
        <v>2.714</v>
      </c>
      <c r="X43" s="3">
        <f>'SHOPPlanRates By Quarter'!R52/'SHOPPlanRates By Quarter'!R$13</f>
        <v>2.714</v>
      </c>
      <c r="Y43" s="3" t="e">
        <f>'SHOPPlanRates By Quarter'!#REF!/'SHOPPlanRates By Quarter'!#REF!</f>
        <v>#REF!</v>
      </c>
      <c r="Z43" s="3" t="e">
        <f t="shared" si="0"/>
        <v>#REF!</v>
      </c>
      <c r="AA43" s="3" t="e">
        <f t="shared" si="1"/>
        <v>#REF!</v>
      </c>
      <c r="AB43" s="3"/>
      <c r="AC43" s="3"/>
      <c r="AD43" s="3"/>
    </row>
    <row r="44" spans="1:30" x14ac:dyDescent="0.25">
      <c r="A44" s="3">
        <f>'SHOPPlanRates By Quarter'!C53/'SHOPPlanRates By Quarter'!C$13</f>
        <v>2.81</v>
      </c>
      <c r="B44" s="3">
        <f>'SHOPPlanRates By Quarter'!D53/'SHOPPlanRates By Quarter'!D$13</f>
        <v>2.81</v>
      </c>
      <c r="C44" s="3">
        <f>'SHOPPlanRates By Quarter'!E53/'SHOPPlanRates By Quarter'!E$13</f>
        <v>2.81</v>
      </c>
      <c r="D44" s="3">
        <f>'SHOPPlanRates By Quarter'!F53/'SHOPPlanRates By Quarter'!F$13</f>
        <v>2.81</v>
      </c>
      <c r="E44" s="3">
        <f>'SHOPPlanRates By Quarter'!G53/'SHOPPlanRates By Quarter'!G$13</f>
        <v>2.81</v>
      </c>
      <c r="F44" s="3">
        <f>'SHOPPlanRates By Quarter'!H53/'SHOPPlanRates By Quarter'!H$13</f>
        <v>2.81</v>
      </c>
      <c r="G44" s="3">
        <f>'SHOPPlanRates By Quarter'!J53/'SHOPPlanRates By Quarter'!J$13</f>
        <v>2.81</v>
      </c>
      <c r="H44" s="3">
        <f>'SHOPPlanRates By Quarter'!L53/'SHOPPlanRates By Quarter'!L$13</f>
        <v>2.81</v>
      </c>
      <c r="I44" s="3" t="e">
        <f>'SHOPPlanRates By Quarter'!#REF!/'SHOPPlanRates By Quarter'!#REF!</f>
        <v>#REF!</v>
      </c>
      <c r="J44" s="3" t="e">
        <f>'SHOPPlanRates By Quarter'!#REF!/'SHOPPlanRates By Quarter'!#REF!</f>
        <v>#REF!</v>
      </c>
      <c r="K44" s="3" t="e">
        <f>'SHOPPlanRates By Quarter'!#REF!/'SHOPPlanRates By Quarter'!#REF!</f>
        <v>#REF!</v>
      </c>
      <c r="L44" s="3"/>
      <c r="M44" s="3" t="e">
        <f>'SHOPPlanRates By Quarter'!#REF!/'SHOPPlanRates By Quarter'!#REF!</f>
        <v>#REF!</v>
      </c>
      <c r="N44" s="3">
        <f>'SHOPPlanRates By Quarter'!N53/'SHOPPlanRates By Quarter'!N$13</f>
        <v>2.81</v>
      </c>
      <c r="O44" s="3" t="e">
        <f>'SHOPPlanRates By Quarter'!#REF!/'SHOPPlanRates By Quarter'!#REF!</f>
        <v>#REF!</v>
      </c>
      <c r="P44" s="3" t="e">
        <f>'SHOPPlanRates By Quarter'!#REF!/'SHOPPlanRates By Quarter'!#REF!</f>
        <v>#REF!</v>
      </c>
      <c r="Q44" s="3" t="e">
        <f>'SHOPPlanRates By Quarter'!#REF!/'SHOPPlanRates By Quarter'!#REF!</f>
        <v>#REF!</v>
      </c>
      <c r="R44" s="3">
        <f>'SHOPPlanRates By Quarter'!P53/'SHOPPlanRates By Quarter'!P$13</f>
        <v>2.81</v>
      </c>
      <c r="S44" s="3" t="e">
        <f>'SHOPPlanRates By Quarter'!#REF!/'SHOPPlanRates By Quarter'!#REF!</f>
        <v>#REF!</v>
      </c>
      <c r="T44" s="3" t="e">
        <f>'SHOPPlanRates By Quarter'!#REF!/'SHOPPlanRates By Quarter'!#REF!</f>
        <v>#REF!</v>
      </c>
      <c r="U44" s="3" t="e">
        <f>'SHOPPlanRates By Quarter'!#REF!/'SHOPPlanRates By Quarter'!#REF!</f>
        <v>#REF!</v>
      </c>
      <c r="V44" s="3" t="e">
        <f>'SHOPPlanRates By Quarter'!#REF!/'SHOPPlanRates By Quarter'!#REF!</f>
        <v>#REF!</v>
      </c>
      <c r="W44" s="3">
        <f>'SHOPPlanRates By Quarter'!Q53/'SHOPPlanRates By Quarter'!Q$13</f>
        <v>2.81</v>
      </c>
      <c r="X44" s="3">
        <f>'SHOPPlanRates By Quarter'!R53/'SHOPPlanRates By Quarter'!R$13</f>
        <v>2.81</v>
      </c>
      <c r="Y44" s="3" t="e">
        <f>'SHOPPlanRates By Quarter'!#REF!/'SHOPPlanRates By Quarter'!#REF!</f>
        <v>#REF!</v>
      </c>
      <c r="Z44" s="3" t="e">
        <f t="shared" si="0"/>
        <v>#REF!</v>
      </c>
      <c r="AA44" s="3" t="e">
        <f t="shared" si="1"/>
        <v>#REF!</v>
      </c>
      <c r="AB44" s="3"/>
      <c r="AC44" s="3"/>
      <c r="AD44" s="3"/>
    </row>
    <row r="45" spans="1:30" x14ac:dyDescent="0.25">
      <c r="A45" s="3">
        <f>'SHOPPlanRates By Quarter'!C54/'SHOPPlanRates By Quarter'!C$13</f>
        <v>2.8730000000000002</v>
      </c>
      <c r="B45" s="3">
        <f>'SHOPPlanRates By Quarter'!D54/'SHOPPlanRates By Quarter'!D$13</f>
        <v>2.8729999999999998</v>
      </c>
      <c r="C45" s="3">
        <f>'SHOPPlanRates By Quarter'!E54/'SHOPPlanRates By Quarter'!E$13</f>
        <v>2.8730000000000002</v>
      </c>
      <c r="D45" s="3">
        <f>'SHOPPlanRates By Quarter'!F54/'SHOPPlanRates By Quarter'!F$13</f>
        <v>2.8730000000000002</v>
      </c>
      <c r="E45" s="3">
        <f>'SHOPPlanRates By Quarter'!G54/'SHOPPlanRates By Quarter'!G$13</f>
        <v>2.8730000000000002</v>
      </c>
      <c r="F45" s="3">
        <f>'SHOPPlanRates By Quarter'!H54/'SHOPPlanRates By Quarter'!H$13</f>
        <v>2.8730000000000007</v>
      </c>
      <c r="G45" s="3">
        <f>'SHOPPlanRates By Quarter'!J54/'SHOPPlanRates By Quarter'!J$13</f>
        <v>2.8730000000000002</v>
      </c>
      <c r="H45" s="3">
        <f>'SHOPPlanRates By Quarter'!L54/'SHOPPlanRates By Quarter'!L$13</f>
        <v>2.8730000000000002</v>
      </c>
      <c r="I45" s="3" t="e">
        <f>'SHOPPlanRates By Quarter'!#REF!/'SHOPPlanRates By Quarter'!#REF!</f>
        <v>#REF!</v>
      </c>
      <c r="J45" s="3" t="e">
        <f>'SHOPPlanRates By Quarter'!#REF!/'SHOPPlanRates By Quarter'!#REF!</f>
        <v>#REF!</v>
      </c>
      <c r="K45" s="3" t="e">
        <f>'SHOPPlanRates By Quarter'!#REF!/'SHOPPlanRates By Quarter'!#REF!</f>
        <v>#REF!</v>
      </c>
      <c r="L45" s="3"/>
      <c r="M45" s="3" t="e">
        <f>'SHOPPlanRates By Quarter'!#REF!/'SHOPPlanRates By Quarter'!#REF!</f>
        <v>#REF!</v>
      </c>
      <c r="N45" s="3">
        <f>'SHOPPlanRates By Quarter'!N54/'SHOPPlanRates By Quarter'!N$13</f>
        <v>2.8730000000000002</v>
      </c>
      <c r="O45" s="3" t="e">
        <f>'SHOPPlanRates By Quarter'!#REF!/'SHOPPlanRates By Quarter'!#REF!</f>
        <v>#REF!</v>
      </c>
      <c r="P45" s="3" t="e">
        <f>'SHOPPlanRates By Quarter'!#REF!/'SHOPPlanRates By Quarter'!#REF!</f>
        <v>#REF!</v>
      </c>
      <c r="Q45" s="3" t="e">
        <f>'SHOPPlanRates By Quarter'!#REF!/'SHOPPlanRates By Quarter'!#REF!</f>
        <v>#REF!</v>
      </c>
      <c r="R45" s="3">
        <f>'SHOPPlanRates By Quarter'!P54/'SHOPPlanRates By Quarter'!P$13</f>
        <v>2.8730000000000007</v>
      </c>
      <c r="S45" s="3" t="e">
        <f>'SHOPPlanRates By Quarter'!#REF!/'SHOPPlanRates By Quarter'!#REF!</f>
        <v>#REF!</v>
      </c>
      <c r="T45" s="3" t="e">
        <f>'SHOPPlanRates By Quarter'!#REF!/'SHOPPlanRates By Quarter'!#REF!</f>
        <v>#REF!</v>
      </c>
      <c r="U45" s="3" t="e">
        <f>'SHOPPlanRates By Quarter'!#REF!/'SHOPPlanRates By Quarter'!#REF!</f>
        <v>#REF!</v>
      </c>
      <c r="V45" s="3" t="e">
        <f>'SHOPPlanRates By Quarter'!#REF!/'SHOPPlanRates By Quarter'!#REF!</f>
        <v>#REF!</v>
      </c>
      <c r="W45" s="3">
        <f>'SHOPPlanRates By Quarter'!Q54/'SHOPPlanRates By Quarter'!Q$13</f>
        <v>2.8730000000000002</v>
      </c>
      <c r="X45" s="3">
        <f>'SHOPPlanRates By Quarter'!R54/'SHOPPlanRates By Quarter'!R$13</f>
        <v>2.8730000000000002</v>
      </c>
      <c r="Y45" s="3" t="e">
        <f>'SHOPPlanRates By Quarter'!#REF!/'SHOPPlanRates By Quarter'!#REF!</f>
        <v>#REF!</v>
      </c>
      <c r="Z45" s="3" t="e">
        <f t="shared" si="0"/>
        <v>#REF!</v>
      </c>
      <c r="AA45" s="3" t="e">
        <f t="shared" si="1"/>
        <v>#REF!</v>
      </c>
      <c r="AB45" s="3"/>
      <c r="AC45" s="3"/>
      <c r="AD45" s="3"/>
    </row>
    <row r="46" spans="1:30" x14ac:dyDescent="0.25">
      <c r="A46" s="3">
        <f>'SHOPPlanRates By Quarter'!C55/'SHOPPlanRates By Quarter'!C$13</f>
        <v>2.952</v>
      </c>
      <c r="B46" s="3">
        <f>'SHOPPlanRates By Quarter'!D55/'SHOPPlanRates By Quarter'!D$13</f>
        <v>2.952</v>
      </c>
      <c r="C46" s="3">
        <f>'SHOPPlanRates By Quarter'!E55/'SHOPPlanRates By Quarter'!E$13</f>
        <v>2.952</v>
      </c>
      <c r="D46" s="3">
        <f>'SHOPPlanRates By Quarter'!F55/'SHOPPlanRates By Quarter'!F$13</f>
        <v>2.952</v>
      </c>
      <c r="E46" s="3">
        <f>'SHOPPlanRates By Quarter'!G55/'SHOPPlanRates By Quarter'!G$13</f>
        <v>2.952</v>
      </c>
      <c r="F46" s="3">
        <f>'SHOPPlanRates By Quarter'!H55/'SHOPPlanRates By Quarter'!H$13</f>
        <v>2.9519999999999995</v>
      </c>
      <c r="G46" s="3">
        <f>'SHOPPlanRates By Quarter'!J55/'SHOPPlanRates By Quarter'!J$13</f>
        <v>2.952</v>
      </c>
      <c r="H46" s="3">
        <f>'SHOPPlanRates By Quarter'!L55/'SHOPPlanRates By Quarter'!L$13</f>
        <v>2.952</v>
      </c>
      <c r="I46" s="3" t="e">
        <f>'SHOPPlanRates By Quarter'!#REF!/'SHOPPlanRates By Quarter'!#REF!</f>
        <v>#REF!</v>
      </c>
      <c r="J46" s="3" t="e">
        <f>'SHOPPlanRates By Quarter'!#REF!/'SHOPPlanRates By Quarter'!#REF!</f>
        <v>#REF!</v>
      </c>
      <c r="K46" s="3" t="e">
        <f>'SHOPPlanRates By Quarter'!#REF!/'SHOPPlanRates By Quarter'!#REF!</f>
        <v>#REF!</v>
      </c>
      <c r="L46" s="3"/>
      <c r="M46" s="3" t="e">
        <f>'SHOPPlanRates By Quarter'!#REF!/'SHOPPlanRates By Quarter'!#REF!</f>
        <v>#REF!</v>
      </c>
      <c r="N46" s="3">
        <f>'SHOPPlanRates By Quarter'!N55/'SHOPPlanRates By Quarter'!N$13</f>
        <v>2.952</v>
      </c>
      <c r="O46" s="3" t="e">
        <f>'SHOPPlanRates By Quarter'!#REF!/'SHOPPlanRates By Quarter'!#REF!</f>
        <v>#REF!</v>
      </c>
      <c r="P46" s="3" t="e">
        <f>'SHOPPlanRates By Quarter'!#REF!/'SHOPPlanRates By Quarter'!#REF!</f>
        <v>#REF!</v>
      </c>
      <c r="Q46" s="3" t="e">
        <f>'SHOPPlanRates By Quarter'!#REF!/'SHOPPlanRates By Quarter'!#REF!</f>
        <v>#REF!</v>
      </c>
      <c r="R46" s="3">
        <f>'SHOPPlanRates By Quarter'!P55/'SHOPPlanRates By Quarter'!P$13</f>
        <v>2.952</v>
      </c>
      <c r="S46" s="3" t="e">
        <f>'SHOPPlanRates By Quarter'!#REF!/'SHOPPlanRates By Quarter'!#REF!</f>
        <v>#REF!</v>
      </c>
      <c r="T46" s="3" t="e">
        <f>'SHOPPlanRates By Quarter'!#REF!/'SHOPPlanRates By Quarter'!#REF!</f>
        <v>#REF!</v>
      </c>
      <c r="U46" s="3" t="e">
        <f>'SHOPPlanRates By Quarter'!#REF!/'SHOPPlanRates By Quarter'!#REF!</f>
        <v>#REF!</v>
      </c>
      <c r="V46" s="3" t="e">
        <f>'SHOPPlanRates By Quarter'!#REF!/'SHOPPlanRates By Quarter'!#REF!</f>
        <v>#REF!</v>
      </c>
      <c r="W46" s="3">
        <f>'SHOPPlanRates By Quarter'!Q55/'SHOPPlanRates By Quarter'!Q$13</f>
        <v>2.952</v>
      </c>
      <c r="X46" s="3">
        <f>'SHOPPlanRates By Quarter'!R55/'SHOPPlanRates By Quarter'!R$13</f>
        <v>2.952</v>
      </c>
      <c r="Y46" s="3" t="e">
        <f>'SHOPPlanRates By Quarter'!#REF!/'SHOPPlanRates By Quarter'!#REF!</f>
        <v>#REF!</v>
      </c>
      <c r="Z46" s="3" t="e">
        <f t="shared" si="0"/>
        <v>#REF!</v>
      </c>
      <c r="AA46" s="3" t="e">
        <f t="shared" si="1"/>
        <v>#REF!</v>
      </c>
      <c r="AB46" s="3"/>
      <c r="AC46" s="3"/>
      <c r="AD46" s="3"/>
    </row>
    <row r="47" spans="1:30" x14ac:dyDescent="0.25">
      <c r="A47" s="3">
        <f>'SHOPPlanRates By Quarter'!C56/'SHOPPlanRates By Quarter'!C$13</f>
        <v>3</v>
      </c>
      <c r="B47" s="3">
        <f>'SHOPPlanRates By Quarter'!D56/'SHOPPlanRates By Quarter'!D$13</f>
        <v>3</v>
      </c>
      <c r="C47" s="3">
        <f>'SHOPPlanRates By Quarter'!E56/'SHOPPlanRates By Quarter'!E$13</f>
        <v>3</v>
      </c>
      <c r="D47" s="3">
        <f>'SHOPPlanRates By Quarter'!F56/'SHOPPlanRates By Quarter'!F$13</f>
        <v>3</v>
      </c>
      <c r="E47" s="3">
        <f>'SHOPPlanRates By Quarter'!G56/'SHOPPlanRates By Quarter'!G$13</f>
        <v>3</v>
      </c>
      <c r="F47" s="3">
        <f>'SHOPPlanRates By Quarter'!H56/'SHOPPlanRates By Quarter'!H$13</f>
        <v>3</v>
      </c>
      <c r="G47" s="3">
        <f>'SHOPPlanRates By Quarter'!J56/'SHOPPlanRates By Quarter'!J$13</f>
        <v>3</v>
      </c>
      <c r="H47" s="3">
        <f>'SHOPPlanRates By Quarter'!L56/'SHOPPlanRates By Quarter'!L$13</f>
        <v>3</v>
      </c>
      <c r="I47" s="3" t="e">
        <f>'SHOPPlanRates By Quarter'!#REF!/'SHOPPlanRates By Quarter'!#REF!</f>
        <v>#REF!</v>
      </c>
      <c r="J47" s="3" t="e">
        <f>'SHOPPlanRates By Quarter'!#REF!/'SHOPPlanRates By Quarter'!#REF!</f>
        <v>#REF!</v>
      </c>
      <c r="K47" s="3" t="e">
        <f>'SHOPPlanRates By Quarter'!#REF!/'SHOPPlanRates By Quarter'!#REF!</f>
        <v>#REF!</v>
      </c>
      <c r="L47" s="3"/>
      <c r="M47" s="3" t="e">
        <f>'SHOPPlanRates By Quarter'!#REF!/'SHOPPlanRates By Quarter'!#REF!</f>
        <v>#REF!</v>
      </c>
      <c r="N47" s="3">
        <f>'SHOPPlanRates By Quarter'!N56/'SHOPPlanRates By Quarter'!N$13</f>
        <v>3</v>
      </c>
      <c r="O47" s="3" t="e">
        <f>'SHOPPlanRates By Quarter'!#REF!/'SHOPPlanRates By Quarter'!#REF!</f>
        <v>#REF!</v>
      </c>
      <c r="P47" s="3" t="e">
        <f>'SHOPPlanRates By Quarter'!#REF!/'SHOPPlanRates By Quarter'!#REF!</f>
        <v>#REF!</v>
      </c>
      <c r="Q47" s="3" t="e">
        <f>'SHOPPlanRates By Quarter'!#REF!/'SHOPPlanRates By Quarter'!#REF!</f>
        <v>#REF!</v>
      </c>
      <c r="R47" s="3">
        <f>'SHOPPlanRates By Quarter'!P56/'SHOPPlanRates By Quarter'!P$13</f>
        <v>3</v>
      </c>
      <c r="S47" s="3" t="e">
        <f>'SHOPPlanRates By Quarter'!#REF!/'SHOPPlanRates By Quarter'!#REF!</f>
        <v>#REF!</v>
      </c>
      <c r="T47" s="3" t="e">
        <f>'SHOPPlanRates By Quarter'!#REF!/'SHOPPlanRates By Quarter'!#REF!</f>
        <v>#REF!</v>
      </c>
      <c r="U47" s="3" t="e">
        <f>'SHOPPlanRates By Quarter'!#REF!/'SHOPPlanRates By Quarter'!#REF!</f>
        <v>#REF!</v>
      </c>
      <c r="V47" s="3" t="e">
        <f>'SHOPPlanRates By Quarter'!#REF!/'SHOPPlanRates By Quarter'!#REF!</f>
        <v>#REF!</v>
      </c>
      <c r="W47" s="3">
        <f>'SHOPPlanRates By Quarter'!Q56/'SHOPPlanRates By Quarter'!Q$13</f>
        <v>3</v>
      </c>
      <c r="X47" s="3">
        <f>'SHOPPlanRates By Quarter'!R56/'SHOPPlanRates By Quarter'!R$13</f>
        <v>3</v>
      </c>
      <c r="Y47" s="3" t="e">
        <f>'SHOPPlanRates By Quarter'!#REF!/'SHOPPlanRates By Quarter'!#REF!</f>
        <v>#REF!</v>
      </c>
      <c r="Z47" s="3" t="e">
        <f t="shared" si="0"/>
        <v>#REF!</v>
      </c>
      <c r="AA47" s="3" t="e">
        <f t="shared" si="1"/>
        <v>#REF!</v>
      </c>
      <c r="AB47" s="3"/>
      <c r="AC47" s="3"/>
      <c r="AD47" s="3"/>
    </row>
    <row r="48" spans="1:30"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sheetData>
  <phoneticPr fontId="20" type="noConversion"/>
  <conditionalFormatting sqref="A3:Y47">
    <cfRule type="colorScale" priority="599">
      <colorScale>
        <cfvo type="min"/>
        <cfvo type="percentile" val="50"/>
        <cfvo type="max"/>
        <color rgb="FFF8696B"/>
        <color rgb="FFFFEB84"/>
        <color rgb="FF63BE7B"/>
      </colorScale>
    </cfRule>
  </conditionalFormatting>
  <pageMargins left="0.7" right="0.7" top="0.75" bottom="0.75" header="0.3" footer="0.3"/>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Individual Plan Rates by age</vt:lpstr>
      <vt:lpstr>SHOPPlanRates By Quarter</vt:lpstr>
      <vt:lpstr>SHOPPlanRates Approved</vt:lpstr>
      <vt:lpstr>AgeFactors</vt:lpstr>
      <vt:lpstr>ToDo</vt:lpstr>
      <vt:lpstr>Sheet1</vt:lpstr>
      <vt:lpstr>agefactors</vt:lpstr>
      <vt:lpstr>'SHOPPlanRates Approved'!Print_Area</vt:lpstr>
      <vt:lpstr>'SHOPPlanRates By Quarter'!Print_Area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Cucco, John (GOVERNOR)</dc:creator>
  <cp:keywords/>
  <dc:description/>
  <cp:lastModifiedBy>Betsy Kerr</cp:lastModifiedBy>
  <cp:revision/>
  <dcterms:created xsi:type="dcterms:W3CDTF">2013-04-05T20:39:53Z</dcterms:created>
  <dcterms:modified xsi:type="dcterms:W3CDTF">2019-10-30T17:42:37Z</dcterms:modified>
  <cp:category/>
  <cp:contentStatus/>
</cp:coreProperties>
</file>